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esktop\Edos Financiero de Satelite\Formatos\"/>
    </mc:Choice>
  </mc:AlternateContent>
  <bookViews>
    <workbookView xWindow="0" yWindow="0" windowWidth="20490" windowHeight="7305" tabRatio="863" activeTab="11"/>
  </bookViews>
  <sheets>
    <sheet name="Notas a los Edos Financieros" sheetId="1" r:id="rId1"/>
    <sheet name="ESF" sheetId="59" r:id="rId2"/>
    <sheet name="ESF (I)" sheetId="2" state="hidden" r:id="rId3"/>
    <sheet name="ACT" sheetId="60" r:id="rId4"/>
    <sheet name="ACT (I)" sheetId="16" state="hidden" r:id="rId5"/>
    <sheet name="VHP" sheetId="61" r:id="rId6"/>
    <sheet name="VHP (I)" sheetId="19" state="hidden" r:id="rId7"/>
    <sheet name="EFE" sheetId="62" r:id="rId8"/>
    <sheet name="EFE (I)" sheetId="21" state="hidden" r:id="rId9"/>
    <sheet name="Conciliacion_Ig" sheetId="63" r:id="rId10"/>
    <sheet name="Conciliacion_Eg" sheetId="64" r:id="rId11"/>
    <sheet name="Memoria" sheetId="65" r:id="rId12"/>
    <sheet name="Memoria (I)" sheetId="23" state="hidden" r:id="rId13"/>
  </sheets>
  <definedNames>
    <definedName name="_xlnm._FilterDatabase" localSheetId="3" hidden="1">ACT!$A$5:$E$216</definedName>
    <definedName name="_xlnm._FilterDatabase" localSheetId="7" hidden="1">EFE!$A$19:$D$43</definedName>
    <definedName name="_xlnm.Print_Area" localSheetId="1">ESF!$A$1:$H$144</definedName>
    <definedName name="_xlnm.Print_Titles" localSheetId="3">ACT!$1:$4</definedName>
    <definedName name="_xlnm.Print_Titles" localSheetId="7">EFE!$1:$4</definedName>
    <definedName name="_xlnm.Print_Titles" localSheetId="1">ESF!$1:$4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62" l="1"/>
  <c r="C15" i="62"/>
  <c r="D111" i="62"/>
  <c r="C111" i="62"/>
  <c r="C54" i="62"/>
  <c r="C52" i="62"/>
  <c r="D52" i="62"/>
  <c r="F8" i="65" l="1"/>
  <c r="E8" i="65"/>
  <c r="D8" i="65"/>
  <c r="C8" i="65"/>
  <c r="C151" i="60" l="1"/>
  <c r="D131" i="62" l="1"/>
  <c r="C131" i="62"/>
  <c r="D121" i="62"/>
  <c r="C121" i="62"/>
  <c r="D109" i="62"/>
  <c r="C109" i="62"/>
  <c r="D103" i="62"/>
  <c r="C103" i="62"/>
  <c r="D100" i="62"/>
  <c r="C100" i="62"/>
  <c r="D62" i="62"/>
  <c r="C62" i="62"/>
  <c r="D58" i="62"/>
  <c r="C58" i="62"/>
  <c r="D56" i="62"/>
  <c r="C56" i="62"/>
  <c r="D54" i="62"/>
  <c r="D50" i="62"/>
  <c r="C50" i="62"/>
  <c r="C99" i="62" l="1"/>
  <c r="D99" i="62"/>
  <c r="C100" i="60" l="1"/>
  <c r="C9" i="60"/>
  <c r="C19" i="60"/>
  <c r="C25" i="60"/>
  <c r="C28" i="60"/>
  <c r="C34" i="60"/>
  <c r="C37" i="60"/>
  <c r="C46" i="60"/>
  <c r="C59" i="60"/>
  <c r="C65" i="60"/>
  <c r="C74" i="60"/>
  <c r="C77" i="60"/>
  <c r="C83" i="60"/>
  <c r="C85" i="60"/>
  <c r="C87" i="60"/>
  <c r="C107" i="60"/>
  <c r="C117" i="60"/>
  <c r="C128" i="60"/>
  <c r="C131" i="60"/>
  <c r="C134" i="60"/>
  <c r="C137" i="60"/>
  <c r="C142" i="60"/>
  <c r="C146" i="60"/>
  <c r="C149" i="60"/>
  <c r="C157" i="60"/>
  <c r="C161" i="60"/>
  <c r="C160" i="60" s="1"/>
  <c r="C164" i="60"/>
  <c r="C167" i="60"/>
  <c r="C171" i="60"/>
  <c r="C170" i="60" s="1"/>
  <c r="C174" i="60"/>
  <c r="C177" i="60"/>
  <c r="C180" i="60"/>
  <c r="C182" i="60"/>
  <c r="C186" i="60"/>
  <c r="C195" i="60"/>
  <c r="C198" i="60"/>
  <c r="C204" i="60"/>
  <c r="C215" i="60"/>
  <c r="C214" i="60" s="1"/>
  <c r="C99" i="60" l="1"/>
  <c r="C185" i="60"/>
  <c r="C127" i="60"/>
  <c r="C73" i="60"/>
  <c r="C58" i="60"/>
  <c r="C8" i="60"/>
  <c r="E80" i="59"/>
  <c r="D80" i="59"/>
  <c r="C80" i="59"/>
  <c r="E74" i="59"/>
  <c r="D74" i="59"/>
  <c r="C74" i="59"/>
  <c r="E62" i="59"/>
  <c r="D62" i="59"/>
  <c r="C62" i="59"/>
  <c r="E54" i="59"/>
  <c r="D54" i="59"/>
  <c r="C54" i="59"/>
  <c r="C41" i="59"/>
  <c r="C98" i="60" l="1"/>
  <c r="D92" i="62"/>
  <c r="C92" i="62"/>
  <c r="D80" i="62"/>
  <c r="C80" i="62"/>
  <c r="D74" i="62"/>
  <c r="C74" i="62"/>
  <c r="D71" i="62"/>
  <c r="C71" i="62"/>
  <c r="D49" i="62"/>
  <c r="C49" i="62"/>
  <c r="D98" i="62"/>
  <c r="C98" i="62"/>
  <c r="D90" i="62"/>
  <c r="D89" i="62" s="1"/>
  <c r="C90" i="62"/>
  <c r="C89" i="62" s="1"/>
  <c r="D37" i="62"/>
  <c r="C37" i="62"/>
  <c r="C28" i="62"/>
  <c r="D28" i="62"/>
  <c r="D20" i="62"/>
  <c r="C20" i="62"/>
  <c r="C61" i="62" l="1"/>
  <c r="C48" i="62" s="1"/>
  <c r="C133" i="62" s="1"/>
  <c r="D43" i="62"/>
  <c r="D61" i="62"/>
  <c r="D48" i="62" s="1"/>
  <c r="D133" i="62" s="1"/>
  <c r="C43" i="62"/>
  <c r="C15" i="63"/>
  <c r="C7" i="63"/>
  <c r="C20" i="63" s="1"/>
  <c r="C30" i="64" l="1"/>
  <c r="C37" i="64" s="1"/>
  <c r="F14" i="59" l="1"/>
  <c r="G14" i="59"/>
  <c r="A1" i="59"/>
  <c r="A1" i="64" s="1"/>
  <c r="D216" i="60" l="1"/>
  <c r="D141" i="60"/>
  <c r="D197" i="60"/>
  <c r="D130" i="60"/>
  <c r="D178" i="60"/>
  <c r="D214" i="60"/>
  <c r="D115" i="60"/>
  <c r="D147" i="60"/>
  <c r="D179" i="60"/>
  <c r="D203" i="60"/>
  <c r="D108" i="60"/>
  <c r="D128" i="60"/>
  <c r="D148" i="60"/>
  <c r="D172" i="60"/>
  <c r="D192" i="60"/>
  <c r="D212" i="60"/>
  <c r="D187" i="60"/>
  <c r="D140" i="60"/>
  <c r="D180" i="60"/>
  <c r="D189" i="60"/>
  <c r="D118" i="60"/>
  <c r="D111" i="60"/>
  <c r="D100" i="60"/>
  <c r="D164" i="60"/>
  <c r="D208" i="60"/>
  <c r="D153" i="60"/>
  <c r="D213" i="60"/>
  <c r="D150" i="60"/>
  <c r="D182" i="60"/>
  <c r="D105" i="60"/>
  <c r="D119" i="60"/>
  <c r="D155" i="60"/>
  <c r="D183" i="60"/>
  <c r="D211" i="60"/>
  <c r="D112" i="60"/>
  <c r="D132" i="60"/>
  <c r="D156" i="60"/>
  <c r="D176" i="60"/>
  <c r="D196" i="60"/>
  <c r="D163" i="60"/>
  <c r="D116" i="60"/>
  <c r="D160" i="60"/>
  <c r="D109" i="60"/>
  <c r="D206" i="60"/>
  <c r="D139" i="60"/>
  <c r="D199" i="60"/>
  <c r="D124" i="60"/>
  <c r="D188" i="60"/>
  <c r="D101" i="60"/>
  <c r="D169" i="60"/>
  <c r="D110" i="60"/>
  <c r="D158" i="60"/>
  <c r="D194" i="60"/>
  <c r="D99" i="60"/>
  <c r="D131" i="60"/>
  <c r="D215" i="60"/>
  <c r="D204" i="60"/>
  <c r="D162" i="60"/>
  <c r="D167" i="60"/>
  <c r="D144" i="60"/>
  <c r="D198" i="60"/>
  <c r="D174" i="60"/>
  <c r="D134" i="60"/>
  <c r="D98" i="60"/>
  <c r="D185" i="60"/>
  <c r="D133" i="60"/>
  <c r="D165" i="60"/>
  <c r="D125" i="60"/>
  <c r="D195" i="60"/>
  <c r="D171" i="60"/>
  <c r="D151" i="60"/>
  <c r="D127" i="60"/>
  <c r="D103" i="60"/>
  <c r="D210" i="60"/>
  <c r="D190" i="60"/>
  <c r="D166" i="60"/>
  <c r="D142" i="60"/>
  <c r="D114" i="60"/>
  <c r="D205" i="60"/>
  <c r="D173" i="60"/>
  <c r="D149" i="60"/>
  <c r="D121" i="60"/>
  <c r="D146" i="60"/>
  <c r="D126" i="60"/>
  <c r="D102" i="60"/>
  <c r="D201" i="60"/>
  <c r="D181" i="60"/>
  <c r="D157" i="60"/>
  <c r="D137" i="60"/>
  <c r="D117" i="60"/>
  <c r="D200" i="60"/>
  <c r="D184" i="60"/>
  <c r="D168" i="60"/>
  <c r="D152" i="60"/>
  <c r="D136" i="60"/>
  <c r="D120" i="60"/>
  <c r="D104" i="60"/>
  <c r="D207" i="60"/>
  <c r="D191" i="60"/>
  <c r="D175" i="60"/>
  <c r="D159" i="60"/>
  <c r="D143" i="60"/>
  <c r="D123" i="60"/>
  <c r="D107" i="60"/>
  <c r="D135" i="60"/>
  <c r="D202" i="60"/>
  <c r="D186" i="60"/>
  <c r="D170" i="60"/>
  <c r="D154" i="60"/>
  <c r="D138" i="60"/>
  <c r="D122" i="60"/>
  <c r="D106" i="60"/>
  <c r="D209" i="60"/>
  <c r="D193" i="60"/>
  <c r="D177" i="60"/>
  <c r="D161" i="60"/>
  <c r="D145" i="60"/>
  <c r="D129" i="60"/>
  <c r="D113" i="60"/>
  <c r="A1" i="63"/>
  <c r="E1" i="62" l="1"/>
  <c r="E2" i="62"/>
  <c r="E3" i="62"/>
  <c r="E1" i="61" l="1"/>
  <c r="H1" i="59"/>
  <c r="E3" i="61"/>
  <c r="E2" i="61"/>
  <c r="E3" i="60"/>
  <c r="C7" i="64" l="1"/>
  <c r="H3" i="65"/>
  <c r="H2" i="65"/>
  <c r="H1" i="65"/>
  <c r="E2" i="60"/>
  <c r="E1" i="60"/>
  <c r="H3" i="59"/>
  <c r="H2" i="59"/>
  <c r="A3" i="65"/>
  <c r="A1" i="65"/>
  <c r="A3" i="59"/>
  <c r="A3" i="64" l="1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<sst xmlns="http://schemas.openxmlformats.org/spreadsheetml/2006/main" count="956" uniqueCount="659">
  <si>
    <t xml:space="preserve">Municipio de León </t>
  </si>
  <si>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</si>
  <si>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</si>
  <si>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</si>
  <si>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</si>
  <si>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</si>
  <si>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</si>
  <si>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</si>
  <si>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</si>
  <si>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</si>
  <si>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</si>
  <si>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</si>
  <si>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</si>
  <si>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</si>
  <si>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</si>
  <si>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</si>
  <si>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</si>
  <si>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</si>
  <si>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</si>
  <si>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</si>
  <si>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</si>
  <si>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</si>
  <si>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</si>
  <si>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</si>
  <si>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</si>
  <si>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</si>
  <si>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</si>
  <si>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</si>
  <si>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</si>
  <si>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</si>
  <si>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</si>
  <si>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</si>
  <si>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</si>
  <si>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</si>
  <si>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</si>
  <si>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</si>
  <si>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</si>
  <si>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</si>
  <si>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</si>
  <si>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</si>
  <si>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</si>
  <si>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</si>
  <si>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</si>
  <si>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</si>
  <si>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</si>
  <si>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</si>
  <si>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</si>
  <si>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</si>
  <si>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</si>
  <si>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</si>
  <si>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</si>
  <si>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</si>
  <si>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</si>
  <si>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</si>
  <si>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</si>
  <si>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</si>
  <si>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</si>
  <si>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</si>
  <si>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</si>
  <si>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</si>
  <si>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</si>
  <si>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</si>
  <si>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</si>
  <si>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</si>
  <si>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</si>
  <si>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</si>
  <si>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</si>
  <si>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</si>
  <si>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</si>
  <si>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</si>
  <si>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</si>
  <si>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</si>
  <si>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</si>
  <si>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</si>
  <si>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Mesa de Dinero</t>
  </si>
  <si>
    <t>Fondos con Afectación Específica</t>
  </si>
  <si>
    <t>Aportaciones Federales, Convenios Estatales y Federales</t>
  </si>
  <si>
    <t>Inversiones Financieras de Corto Plazo</t>
  </si>
  <si>
    <t>Inversiones a Largo Plazo</t>
  </si>
  <si>
    <t xml:space="preserve">Mesa de Dinero 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</si>
  <si>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</si>
  <si>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</si>
  <si>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</si>
  <si>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</si>
  <si>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</si>
  <si>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</si>
  <si>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</si>
  <si>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</si>
  <si>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</si>
  <si>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</si>
  <si>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</si>
  <si>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</si>
  <si>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</si>
  <si>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</si>
  <si>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</si>
  <si>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</si>
  <si>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</si>
  <si>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</si>
  <si>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</si>
  <si>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</si>
  <si>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</si>
  <si>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</si>
  <si>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</si>
  <si>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</si>
  <si>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</si>
  <si>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</si>
  <si>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</si>
  <si>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</si>
  <si>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</si>
  <si>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</si>
  <si>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</si>
  <si>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</si>
  <si>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</si>
  <si>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</si>
  <si>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</si>
  <si>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Precios Promedio</t>
  </si>
  <si>
    <t>Almacén de Materiales y Suministros de Consumo</t>
  </si>
  <si>
    <t>ESF-06 FIDEICOMISOS, MANDATOS Y CONTRATOS ANÁLOGOS</t>
  </si>
  <si>
    <t>Fideicomisos, Mandatos y Contratos Análogos</t>
  </si>
  <si>
    <t xml:space="preserve">Gasto de Capital 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</si>
  <si>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</si>
  <si>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</si>
  <si>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</si>
  <si>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</si>
  <si>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</si>
  <si>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</si>
  <si>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</si>
  <si>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</si>
  <si>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</si>
  <si>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</si>
  <si>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</si>
  <si>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Línea Recta</t>
  </si>
  <si>
    <t>Registro Mensual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</si>
  <si>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</si>
  <si>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</si>
  <si>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</si>
  <si>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</si>
  <si>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</si>
  <si>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</si>
  <si>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</si>
  <si>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</si>
  <si>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</si>
  <si>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</si>
  <si>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</si>
  <si>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</si>
  <si>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</si>
  <si>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</si>
  <si>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</si>
  <si>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</si>
  <si>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</si>
  <si>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</si>
  <si>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</si>
  <si>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</si>
  <si>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</si>
  <si>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</si>
  <si>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</si>
  <si>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</si>
  <si>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</si>
  <si>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</si>
  <si>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</si>
  <si>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</si>
  <si>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</si>
  <si>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</si>
  <si>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</si>
  <si>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</si>
  <si>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</si>
  <si>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</si>
  <si>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 xml:space="preserve">Almacen de Taller Mecánico 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</si>
  <si>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</si>
  <si>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</si>
  <si>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</si>
  <si>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</si>
  <si>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</si>
  <si>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 xml:space="preserve">Inmuebles en Comodato 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</si>
  <si>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</si>
  <si>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</si>
  <si>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</si>
  <si>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</si>
  <si>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</si>
  <si>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</si>
  <si>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</si>
  <si>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</si>
  <si>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</si>
  <si>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</si>
  <si>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</si>
  <si>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</si>
  <si>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</si>
  <si>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</si>
  <si>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</si>
  <si>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</si>
  <si>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</si>
  <si>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</si>
  <si>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</si>
  <si>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</si>
  <si>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</si>
  <si>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</si>
  <si>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</si>
  <si>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</si>
  <si>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</si>
  <si>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</si>
  <si>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</si>
  <si>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</si>
  <si>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</si>
  <si>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</si>
  <si>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</si>
  <si>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</si>
  <si>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</si>
  <si>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</si>
  <si>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</si>
  <si>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</si>
  <si>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</si>
  <si>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</si>
  <si>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</si>
  <si>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</si>
  <si>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</si>
  <si>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</si>
  <si>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</si>
  <si>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</si>
  <si>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</si>
  <si>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</si>
  <si>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</si>
  <si>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</si>
  <si>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</si>
  <si>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</si>
  <si>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</si>
  <si>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</si>
  <si>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</si>
  <si>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</si>
  <si>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</si>
  <si>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</si>
  <si>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</si>
  <si>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</si>
  <si>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</si>
  <si>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</si>
  <si>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</si>
  <si>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</si>
  <si>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</si>
  <si>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</si>
  <si>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</si>
  <si>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</si>
  <si>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</si>
  <si>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</si>
  <si>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</si>
  <si>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</si>
  <si>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</si>
  <si>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</si>
  <si>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</si>
  <si>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</si>
  <si>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</si>
  <si>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</si>
  <si>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</si>
  <si>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</si>
  <si>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</si>
  <si>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</si>
  <si>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</si>
  <si>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</si>
  <si>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</si>
  <si>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</si>
  <si>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</si>
  <si>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</si>
  <si>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</si>
  <si>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</si>
  <si>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</si>
  <si>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</si>
  <si>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</si>
  <si>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</si>
  <si>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</si>
  <si>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</si>
  <si>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</si>
  <si>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</si>
  <si>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</si>
  <si>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</si>
  <si>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</si>
  <si>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</si>
  <si>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</si>
  <si>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</si>
  <si>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</si>
  <si>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</si>
  <si>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</si>
  <si>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</si>
  <si>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</si>
  <si>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</si>
  <si>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</si>
  <si>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</si>
  <si>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</si>
  <si>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</si>
  <si>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</si>
  <si>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</si>
  <si>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</si>
  <si>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</si>
  <si>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</si>
  <si>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</si>
  <si>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</si>
  <si>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</si>
  <si>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</si>
  <si>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</si>
  <si>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</si>
  <si>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</si>
  <si>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</si>
  <si>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</si>
  <si>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</si>
  <si>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</si>
  <si>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</si>
  <si>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</si>
  <si>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</si>
  <si>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</si>
  <si>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</si>
  <si>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</si>
  <si>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</si>
  <si>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</si>
  <si>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</si>
  <si>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</si>
  <si>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</si>
  <si>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</si>
  <si>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</si>
  <si>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</si>
  <si>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</si>
  <si>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</si>
  <si>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</si>
  <si>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</si>
  <si>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</si>
  <si>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</si>
  <si>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</si>
  <si>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</si>
  <si>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</si>
  <si>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</si>
  <si>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</si>
  <si>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</si>
  <si>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</si>
  <si>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</si>
  <si>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</si>
  <si>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</si>
  <si>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</si>
  <si>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</si>
  <si>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</si>
  <si>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</si>
  <si>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</si>
  <si>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</si>
  <si>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</si>
  <si>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</si>
  <si>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</si>
  <si>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</si>
  <si>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</si>
  <si>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</si>
  <si>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</si>
  <si>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SUELDO BASE DEL PERSONAL DEL SECTOR CENTRAL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</si>
  <si>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</si>
  <si>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</si>
  <si>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</si>
  <si>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</si>
  <si>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</si>
  <si>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</si>
  <si>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</si>
  <si>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</si>
  <si>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</si>
  <si>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</si>
  <si>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</si>
  <si>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</si>
  <si>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</si>
  <si>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</si>
  <si>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</si>
  <si>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</si>
  <si>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</si>
  <si>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REALIZACIÓN  DE 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</si>
  <si>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</si>
  <si>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</si>
  <si>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</si>
  <si>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</si>
  <si>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</si>
  <si>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</si>
  <si>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</si>
  <si>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</si>
  <si>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</si>
  <si>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</si>
  <si>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</si>
  <si>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</si>
  <si>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</si>
  <si>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</si>
  <si>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</si>
  <si>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</si>
  <si>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</si>
  <si>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</si>
  <si>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</si>
  <si>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</si>
  <si>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</si>
  <si>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</si>
  <si>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</si>
  <si>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</si>
  <si>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</si>
  <si>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</si>
  <si>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</si>
  <si>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</si>
  <si>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</si>
  <si>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</si>
  <si>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</si>
  <si>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</si>
  <si>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</si>
  <si>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</si>
  <si>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</si>
  <si>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</si>
  <si>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</si>
  <si>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</si>
  <si>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</si>
  <si>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</si>
  <si>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</si>
  <si>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</si>
  <si>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</si>
  <si>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</si>
  <si>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</si>
  <si>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</si>
  <si>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</si>
  <si>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</si>
  <si>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</si>
  <si>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</si>
  <si>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</si>
  <si>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</si>
  <si>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</si>
  <si>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</si>
  <si>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</si>
  <si>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</si>
  <si>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</si>
  <si>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</si>
  <si>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</si>
  <si>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</si>
  <si>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</si>
  <si>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</si>
  <si>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</si>
  <si>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</si>
  <si>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</si>
  <si>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</si>
  <si>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</si>
  <si>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</si>
  <si>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</si>
  <si>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</si>
  <si>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</si>
  <si>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</si>
  <si>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</si>
  <si>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</si>
  <si>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</si>
  <si>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</si>
  <si>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</si>
  <si>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</si>
  <si>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</si>
  <si>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</si>
  <si>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</si>
  <si>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</si>
  <si>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</si>
  <si>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</si>
  <si>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</si>
  <si>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</si>
  <si>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</si>
  <si>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</si>
  <si>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</si>
  <si>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</si>
  <si>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</si>
  <si>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</si>
  <si>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</si>
  <si>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</si>
  <si>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</si>
  <si>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</si>
  <si>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</si>
  <si>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</si>
  <si>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</si>
  <si>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</si>
  <si>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</si>
  <si>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</si>
  <si>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</si>
  <si>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</si>
  <si>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</si>
  <si>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</si>
  <si>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</si>
  <si>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</si>
  <si>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</si>
  <si>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</si>
  <si>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</si>
  <si>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</si>
  <si>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</si>
  <si>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</si>
  <si>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</si>
  <si>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</si>
  <si>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</si>
  <si>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</si>
  <si>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</si>
  <si>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</si>
  <si>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</si>
  <si>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</si>
  <si>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</si>
  <si>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</si>
  <si>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</si>
  <si>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</si>
  <si>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</si>
  <si>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</si>
  <si>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</si>
  <si>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</si>
  <si>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</si>
  <si>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</si>
  <si>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</si>
  <si>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</si>
  <si>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</si>
  <si>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</si>
  <si>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</si>
  <si>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</si>
  <si>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</si>
  <si>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</si>
  <si>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</si>
  <si>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</si>
  <si>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</si>
  <si>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</si>
  <si>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</si>
  <si>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</si>
  <si>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</si>
  <si>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</si>
  <si>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</si>
  <si>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</si>
  <si>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</si>
  <si>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</si>
  <si>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</si>
  <si>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</si>
  <si>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</si>
  <si>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</si>
  <si>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</si>
  <si>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</si>
  <si>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</si>
  <si>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</si>
  <si>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</si>
  <si>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</si>
  <si>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</si>
  <si>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</si>
  <si>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</si>
  <si>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</si>
  <si>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</si>
  <si>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</si>
  <si>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</si>
  <si>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</si>
  <si>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</si>
  <si>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</si>
  <si>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</si>
  <si>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</si>
  <si>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</si>
  <si>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</si>
  <si>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</si>
  <si>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</si>
  <si>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</si>
  <si>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</si>
  <si>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</si>
  <si>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</si>
  <si>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</si>
  <si>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</si>
  <si>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</si>
  <si>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</si>
  <si>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</si>
  <si>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</si>
  <si>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</si>
  <si>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</si>
  <si>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</si>
  <si>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</si>
  <si>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</si>
  <si>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</si>
  <si>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</si>
  <si>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</si>
  <si>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</si>
  <si>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</si>
  <si>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</si>
  <si>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</si>
  <si>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</si>
  <si>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</si>
  <si>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</si>
  <si>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</si>
  <si>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</si>
  <si>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</si>
  <si>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</si>
  <si>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</si>
  <si>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</si>
  <si>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</si>
  <si>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</si>
  <si>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</si>
  <si>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</si>
  <si>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</si>
  <si>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</si>
  <si>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</si>
  <si>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</si>
  <si>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</si>
  <si>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</si>
  <si>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</si>
  <si>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4. Total de Gastos Contables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</si>
  <si>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</si>
  <si>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</si>
  <si>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</si>
  <si>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</si>
  <si>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</si>
  <si>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</si>
  <si>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</si>
  <si>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</si>
  <si>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</si>
  <si>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</si>
  <si>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</si>
  <si>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</si>
  <si>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</si>
  <si>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</si>
  <si>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</si>
  <si>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</si>
  <si>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</si>
  <si>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</si>
  <si>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</si>
  <si>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</si>
  <si>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</si>
  <si>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</si>
  <si>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</si>
  <si>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</si>
  <si>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</si>
  <si>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</si>
  <si>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</si>
  <si>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</si>
  <si>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</si>
  <si>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</si>
  <si>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</si>
  <si>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</si>
  <si>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</si>
  <si>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</si>
  <si>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</si>
  <si>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</si>
  <si>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</si>
  <si>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</si>
  <si>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</si>
  <si>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</si>
  <si>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</si>
  <si>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</si>
  <si>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</si>
  <si>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</si>
  <si>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</si>
  <si>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</si>
  <si>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</si>
  <si>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</si>
  <si>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</si>
  <si>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</si>
  <si>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</si>
  <si>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</si>
  <si>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</si>
  <si>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</si>
  <si>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</si>
  <si>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</si>
  <si>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</si>
  <si>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</si>
  <si>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</si>
  <si>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</si>
  <si>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</si>
  <si>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</si>
  <si>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</si>
  <si>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</si>
  <si>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</si>
  <si>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</si>
  <si>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</si>
  <si>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</si>
  <si>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</si>
  <si>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</si>
  <si>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</si>
  <si>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</si>
  <si>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</si>
  <si>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Correspondiente 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</si>
</sst>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_-;\-* #,##0_-;_-* &quot;-&quot;??_-;_-@_-"/>
    <numFmt numFmtId="166" formatCode="_-* #,##0.0_-;\-* #,##0.0_-;_-* &quot;-&quot;??_-;_-@_-"/>
    <numFmt numFmtId="167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10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165" fontId="3" fillId="0" borderId="0" xfId="14" applyNumberFormat="1" applyFont="1"/>
    <xf numFmtId="165" fontId="2" fillId="0" borderId="0" xfId="14" applyNumberFormat="1" applyFont="1"/>
    <xf numFmtId="165" fontId="16" fillId="5" borderId="0" xfId="14" applyNumberFormat="1" applyFont="1" applyFill="1"/>
    <xf numFmtId="165" fontId="17" fillId="6" borderId="0" xfId="14" applyNumberFormat="1" applyFont="1" applyFill="1"/>
    <xf numFmtId="165" fontId="13" fillId="0" borderId="0" xfId="14" applyNumberFormat="1" applyFont="1"/>
    <xf numFmtId="9" fontId="3" fillId="0" borderId="0" xfId="15" applyFont="1"/>
    <xf numFmtId="0" fontId="2" fillId="0" borderId="0" xfId="12" applyFont="1"/>
    <xf numFmtId="165" fontId="12" fillId="0" borderId="0" xfId="14" applyNumberFormat="1" applyFont="1"/>
    <xf numFmtId="165" fontId="13" fillId="0" borderId="1" xfId="14" applyNumberFormat="1" applyFont="1" applyBorder="1" applyAlignment="1">
      <alignment horizontal="right" vertical="center" wrapText="1" indent="1"/>
    </xf>
    <xf numFmtId="165" fontId="12" fillId="0" borderId="1" xfId="14" applyNumberFormat="1" applyFont="1" applyBorder="1" applyAlignment="1">
      <alignment horizontal="right" vertical="center" wrapText="1" indent="1"/>
    </xf>
    <xf numFmtId="165" fontId="12" fillId="8" borderId="1" xfId="14" applyNumberFormat="1" applyFont="1" applyFill="1" applyBorder="1" applyAlignment="1">
      <alignment horizontal="right" vertical="center" wrapText="1" indent="1"/>
    </xf>
    <xf numFmtId="165" fontId="12" fillId="0" borderId="9" xfId="14" applyNumberFormat="1" applyFont="1" applyBorder="1" applyAlignment="1">
      <alignment horizontal="right" vertical="center"/>
    </xf>
    <xf numFmtId="165" fontId="13" fillId="0" borderId="9" xfId="14" applyNumberFormat="1" applyFont="1" applyBorder="1" applyAlignment="1">
      <alignment horizontal="right" vertical="center" wrapText="1" indent="1"/>
    </xf>
    <xf numFmtId="165" fontId="13" fillId="0" borderId="11" xfId="14" applyNumberFormat="1" applyFont="1" applyBorder="1" applyAlignment="1">
      <alignment horizontal="right" vertical="center" indent="1"/>
    </xf>
    <xf numFmtId="165" fontId="8" fillId="0" borderId="0" xfId="14" applyNumberFormat="1" applyFont="1"/>
    <xf numFmtId="3" fontId="12" fillId="8" borderId="1" xfId="13" applyNumberFormat="1" applyFont="1" applyFill="1" applyBorder="1" applyAlignment="1">
      <alignment horizontal="right" vertical="center"/>
    </xf>
    <xf numFmtId="165" fontId="3" fillId="0" borderId="1" xfId="14" applyNumberFormat="1" applyFont="1" applyBorder="1" applyAlignment="1">
      <alignment horizontal="right" vertical="center" wrapText="1" indent="1"/>
    </xf>
    <xf numFmtId="165" fontId="2" fillId="0" borderId="1" xfId="14" applyNumberFormat="1" applyFont="1" applyBorder="1" applyAlignment="1">
      <alignment horizontal="right" vertical="center" wrapText="1" indent="1"/>
    </xf>
    <xf numFmtId="3" fontId="12" fillId="8" borderId="1" xfId="13" applyNumberFormat="1" applyFont="1" applyFill="1" applyBorder="1" applyAlignment="1">
      <alignment horizontal="right" vertical="center" wrapText="1" indent="1"/>
    </xf>
    <xf numFmtId="164" fontId="13" fillId="0" borderId="0" xfId="14" applyFont="1"/>
    <xf numFmtId="166" fontId="13" fillId="0" borderId="0" xfId="14" applyNumberFormat="1" applyFont="1"/>
    <xf numFmtId="3" fontId="13" fillId="0" borderId="0" xfId="8" applyNumberFormat="1" applyFont="1"/>
    <xf numFmtId="0" fontId="12" fillId="0" borderId="0" xfId="8" applyFont="1"/>
    <xf numFmtId="9" fontId="12" fillId="0" borderId="0" xfId="8" applyNumberFormat="1" applyFont="1"/>
    <xf numFmtId="9" fontId="13" fillId="0" borderId="0" xfId="15" applyFont="1"/>
    <xf numFmtId="9" fontId="8" fillId="0" borderId="0" xfId="15" applyFont="1"/>
    <xf numFmtId="3" fontId="12" fillId="0" borderId="0" xfId="8" applyNumberFormat="1" applyFont="1"/>
    <xf numFmtId="0" fontId="17" fillId="6" borderId="0" xfId="8" applyFont="1" applyFill="1" applyAlignment="1">
      <alignment horizontal="center"/>
    </xf>
    <xf numFmtId="0" fontId="17" fillId="6" borderId="0" xfId="8" applyFont="1" applyFill="1" applyAlignment="1">
      <alignment vertical="center" wrapText="1"/>
    </xf>
    <xf numFmtId="0" fontId="17" fillId="6" borderId="0" xfId="8" applyFont="1" applyFill="1" applyAlignment="1">
      <alignment horizontal="center" vertical="center" wrapText="1"/>
    </xf>
    <xf numFmtId="0" fontId="17" fillId="6" borderId="0" xfId="8" applyFont="1" applyFill="1" applyAlignment="1">
      <alignment horizontal="right"/>
    </xf>
    <xf numFmtId="9" fontId="12" fillId="0" borderId="0" xfId="15" applyFont="1"/>
    <xf numFmtId="164" fontId="13" fillId="0" borderId="0" xfId="14" applyFont="1" applyFill="1"/>
    <xf numFmtId="165" fontId="13" fillId="0" borderId="0" xfId="9" applyNumberFormat="1" applyFont="1"/>
    <xf numFmtId="165" fontId="13" fillId="0" borderId="0" xfId="8" applyNumberFormat="1" applyFont="1"/>
    <xf numFmtId="165" fontId="13" fillId="0" borderId="0" xfId="12" applyNumberFormat="1" applyFont="1"/>
    <xf numFmtId="165" fontId="3" fillId="0" borderId="0" xfId="12" applyNumberFormat="1" applyFont="1"/>
    <xf numFmtId="167" fontId="12" fillId="0" borderId="0" xfId="14" applyNumberFormat="1" applyFont="1"/>
    <xf numFmtId="167" fontId="13" fillId="0" borderId="0" xfId="14" applyNumberFormat="1" applyFont="1"/>
    <xf numFmtId="164" fontId="13" fillId="0" borderId="0" xfId="14" applyFont="1" applyFill="1" applyBorder="1"/>
    <xf numFmtId="164" fontId="13" fillId="0" borderId="0" xfId="9" applyNumberFormat="1" applyFont="1"/>
    <xf numFmtId="166" fontId="12" fillId="0" borderId="0" xfId="14" applyNumberFormat="1" applyFont="1"/>
    <xf numFmtId="167" fontId="8" fillId="0" borderId="0" xfId="14" applyNumberFormat="1" applyFont="1" applyFill="1"/>
    <xf numFmtId="167" fontId="11" fillId="0" borderId="0" xfId="14" applyNumberFormat="1" applyFont="1" applyFill="1"/>
    <xf numFmtId="167" fontId="13" fillId="0" borderId="0" xfId="14" applyNumberFormat="1" applyFont="1" applyFill="1"/>
    <xf numFmtId="0" fontId="12" fillId="0" borderId="0" xfId="9" applyFont="1" applyFill="1"/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" xfId="14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5" builtinId="5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38100</xdr:rowOff>
    </xdr:from>
    <xdr:to>
      <xdr:col>2</xdr:col>
      <xdr:colOff>666750</xdr:colOff>
      <xdr:row>51</xdr:row>
      <xdr:rowOff>104775</xdr:rowOff>
    </xdr:to>
    <xdr:sp macro="" textlink="">
      <xdr:nvSpPr>
        <xdr:cNvPr id="2" name="CuadroTexto 2">
          <a:extLst>
            <a:ext uri="{FF2B5EF4-FFF2-40B4-BE49-F238E27FC236}">
              <a16:creationId xmlns="" xmlns:a16="http://schemas.microsoft.com/office/drawing/2014/main" id="{16E0E6AE-4E1D-4896-8B01-A04F9FC5BE8E}"/>
            </a:ext>
          </a:extLst>
        </xdr:cNvPr>
        <xdr:cNvSpPr txBox="1"/>
      </xdr:nvSpPr>
      <xdr:spPr>
        <a:xfrm>
          <a:off x="0" y="7077075"/>
          <a:ext cx="6581775" cy="638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                             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         PRESIDENTA MUNICIPAL                                                               TESORERA MUNICIPAL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MTRA. ALEJANDRA GUTIÉRREZ CAMPOS                             C.P. GRACIELA RODRÍGUEZ FLORES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F14" sqref="F14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x14ac:dyDescent="0.2">
      <c r="A1" s="131" t="s">
        <v>0</v>
      </c>
      <c r="B1" s="132"/>
      <c r="C1" s="133" t="s">
        <v>1</v>
      </c>
      <c r="D1" s="134">
        <v>2023</v>
      </c>
    </row>
    <row r="2" spans="1:4" x14ac:dyDescent="0.2">
      <c r="A2" s="135" t="s">
        <v>2</v>
      </c>
      <c r="B2" s="127"/>
      <c r="C2" s="136" t="s">
        <v>3</v>
      </c>
      <c r="D2" s="137" t="s">
        <v>4</v>
      </c>
    </row>
    <row r="3" spans="1:4" x14ac:dyDescent="0.2">
      <c r="A3" s="135" t="s">
        <v>658</v>
      </c>
      <c r="B3" s="127"/>
      <c r="C3" s="136" t="s">
        <v>5</v>
      </c>
      <c r="D3" s="138">
        <v>3</v>
      </c>
    </row>
    <row r="4" spans="1:4" x14ac:dyDescent="0.2">
      <c r="A4" s="139" t="s">
        <v>6</v>
      </c>
      <c r="B4" s="128"/>
      <c r="C4" s="128"/>
      <c r="D4" s="140"/>
    </row>
    <row r="5" spans="1:4" ht="15" customHeight="1" x14ac:dyDescent="0.2">
      <c r="A5" s="129" t="s">
        <v>7</v>
      </c>
      <c r="B5" s="130" t="s">
        <v>8</v>
      </c>
    </row>
    <row r="6" spans="1:4" x14ac:dyDescent="0.2">
      <c r="A6" s="15"/>
      <c r="B6" s="16"/>
    </row>
    <row r="7" spans="1:4" x14ac:dyDescent="0.2">
      <c r="A7" s="17"/>
      <c r="B7" s="18" t="s">
        <v>9</v>
      </c>
    </row>
    <row r="8" spans="1:4" x14ac:dyDescent="0.2">
      <c r="A8" s="17"/>
      <c r="B8" s="18"/>
    </row>
    <row r="9" spans="1:4" x14ac:dyDescent="0.2">
      <c r="A9" s="17"/>
      <c r="B9" s="19" t="s">
        <v>10</v>
      </c>
    </row>
    <row r="10" spans="1:4" x14ac:dyDescent="0.2">
      <c r="A10" s="58" t="s">
        <v>11</v>
      </c>
      <c r="B10" s="59" t="s">
        <v>12</v>
      </c>
    </row>
    <row r="11" spans="1:4" x14ac:dyDescent="0.2">
      <c r="A11" s="58" t="s">
        <v>13</v>
      </c>
      <c r="B11" s="59" t="s">
        <v>14</v>
      </c>
    </row>
    <row r="12" spans="1:4" x14ac:dyDescent="0.2">
      <c r="A12" s="58" t="s">
        <v>15</v>
      </c>
      <c r="B12" s="59" t="s">
        <v>16</v>
      </c>
    </row>
    <row r="13" spans="1:4" x14ac:dyDescent="0.2">
      <c r="A13" s="58" t="s">
        <v>17</v>
      </c>
      <c r="B13" s="59" t="s">
        <v>18</v>
      </c>
    </row>
    <row r="14" spans="1:4" x14ac:dyDescent="0.2">
      <c r="A14" s="58" t="s">
        <v>19</v>
      </c>
      <c r="B14" s="59" t="s">
        <v>20</v>
      </c>
    </row>
    <row r="15" spans="1:4" x14ac:dyDescent="0.2">
      <c r="A15" s="58" t="s">
        <v>21</v>
      </c>
      <c r="B15" s="59" t="s">
        <v>22</v>
      </c>
    </row>
    <row r="16" spans="1:4" x14ac:dyDescent="0.2">
      <c r="A16" s="58" t="s">
        <v>23</v>
      </c>
      <c r="B16" s="59" t="s">
        <v>24</v>
      </c>
    </row>
    <row r="17" spans="1:2" x14ac:dyDescent="0.2">
      <c r="A17" s="58" t="s">
        <v>25</v>
      </c>
      <c r="B17" s="59" t="s">
        <v>26</v>
      </c>
    </row>
    <row r="18" spans="1:2" x14ac:dyDescent="0.2">
      <c r="A18" s="58" t="s">
        <v>27</v>
      </c>
      <c r="B18" s="59" t="s">
        <v>28</v>
      </c>
    </row>
    <row r="19" spans="1:2" x14ac:dyDescent="0.2">
      <c r="A19" s="58" t="s">
        <v>29</v>
      </c>
      <c r="B19" s="59" t="s">
        <v>30</v>
      </c>
    </row>
    <row r="20" spans="1:2" x14ac:dyDescent="0.2">
      <c r="A20" s="58" t="s">
        <v>31</v>
      </c>
      <c r="B20" s="59" t="s">
        <v>32</v>
      </c>
    </row>
    <row r="21" spans="1:2" x14ac:dyDescent="0.2">
      <c r="A21" s="58" t="s">
        <v>33</v>
      </c>
      <c r="B21" s="59" t="s">
        <v>34</v>
      </c>
    </row>
    <row r="22" spans="1:2" x14ac:dyDescent="0.2">
      <c r="A22" s="58" t="s">
        <v>35</v>
      </c>
      <c r="B22" s="59" t="s">
        <v>36</v>
      </c>
    </row>
    <row r="23" spans="1:2" x14ac:dyDescent="0.2">
      <c r="A23" s="58" t="s">
        <v>37</v>
      </c>
      <c r="B23" s="59" t="s">
        <v>38</v>
      </c>
    </row>
    <row r="24" spans="1:2" x14ac:dyDescent="0.2">
      <c r="A24" s="58" t="s">
        <v>39</v>
      </c>
      <c r="B24" s="59" t="s">
        <v>40</v>
      </c>
    </row>
    <row r="25" spans="1:2" x14ac:dyDescent="0.2">
      <c r="A25" s="58" t="s">
        <v>41</v>
      </c>
      <c r="B25" s="59" t="s">
        <v>42</v>
      </c>
    </row>
    <row r="26" spans="1:2" x14ac:dyDescent="0.2">
      <c r="A26" s="58" t="s">
        <v>43</v>
      </c>
      <c r="B26" s="59" t="s">
        <v>44</v>
      </c>
    </row>
    <row r="27" spans="1:2" x14ac:dyDescent="0.2">
      <c r="A27" s="58" t="s">
        <v>45</v>
      </c>
      <c r="B27" s="59" t="s">
        <v>46</v>
      </c>
    </row>
    <row r="28" spans="1:2" x14ac:dyDescent="0.2">
      <c r="A28" s="58" t="s">
        <v>47</v>
      </c>
      <c r="B28" s="59" t="s">
        <v>48</v>
      </c>
    </row>
    <row r="29" spans="1:2" x14ac:dyDescent="0.2">
      <c r="A29" s="58" t="s">
        <v>49</v>
      </c>
      <c r="B29" s="59" t="s">
        <v>50</v>
      </c>
    </row>
    <row r="30" spans="1:2" x14ac:dyDescent="0.2">
      <c r="A30" s="58" t="s">
        <v>51</v>
      </c>
      <c r="B30" s="59" t="s">
        <v>52</v>
      </c>
    </row>
    <row r="31" spans="1:2" x14ac:dyDescent="0.2">
      <c r="A31" s="58" t="s">
        <v>53</v>
      </c>
      <c r="B31" s="59" t="s">
        <v>54</v>
      </c>
    </row>
    <row r="32" spans="1:2" x14ac:dyDescent="0.2">
      <c r="A32" s="58" t="s">
        <v>55</v>
      </c>
      <c r="B32" s="59" t="s">
        <v>56</v>
      </c>
    </row>
    <row r="33" spans="1:4" x14ac:dyDescent="0.2">
      <c r="A33" s="58"/>
      <c r="B33" s="59"/>
    </row>
    <row r="34" spans="1:4" x14ac:dyDescent="0.2">
      <c r="A34" s="17"/>
      <c r="B34" s="19"/>
    </row>
    <row r="35" spans="1:4" x14ac:dyDescent="0.2">
      <c r="A35" s="58" t="s">
        <v>57</v>
      </c>
      <c r="B35" s="59" t="s">
        <v>58</v>
      </c>
    </row>
    <row r="36" spans="1:4" x14ac:dyDescent="0.2">
      <c r="A36" s="58" t="s">
        <v>59</v>
      </c>
      <c r="B36" s="59" t="s">
        <v>60</v>
      </c>
    </row>
    <row r="37" spans="1:4" x14ac:dyDescent="0.2">
      <c r="A37" s="17"/>
      <c r="B37" s="20"/>
    </row>
    <row r="38" spans="1:4" x14ac:dyDescent="0.2">
      <c r="A38" s="17"/>
      <c r="B38" s="18" t="s">
        <v>61</v>
      </c>
    </row>
    <row r="39" spans="1:4" x14ac:dyDescent="0.2">
      <c r="A39" s="17" t="s">
        <v>62</v>
      </c>
      <c r="B39" s="59" t="s">
        <v>63</v>
      </c>
    </row>
    <row r="40" spans="1:4" x14ac:dyDescent="0.2">
      <c r="A40" s="17"/>
      <c r="B40" s="59" t="s">
        <v>64</v>
      </c>
    </row>
    <row r="41" spans="1:4" ht="12" thickBot="1" x14ac:dyDescent="0.25">
      <c r="A41" s="21"/>
      <c r="B41" s="22"/>
    </row>
    <row r="43" spans="1:4" ht="32.25" customHeight="1" x14ac:dyDescent="0.2">
      <c r="A43" s="187" t="s">
        <v>65</v>
      </c>
      <c r="B43" s="187"/>
      <c r="C43" s="122"/>
      <c r="D43" s="122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144"/>
  <sheetViews>
    <sheetView showGridLines="0" topLeftCell="A49" zoomScaleNormal="100" workbookViewId="0">
      <selection activeCell="C12" sqref="C12"/>
    </sheetView>
  </sheetViews>
  <sheetFormatPr baseColWidth="10" defaultColWidth="9.140625" defaultRowHeight="11.25" x14ac:dyDescent="0.2"/>
  <cols>
    <col min="1" max="1" width="10" style="38" customWidth="1"/>
    <col min="2" max="2" width="63.5703125" style="38" customWidth="1"/>
    <col min="3" max="3" width="14.7109375" style="38" bestFit="1" customWidth="1"/>
    <col min="4" max="4" width="11.85546875" style="38" customWidth="1"/>
    <col min="5" max="5" width="21.7109375" style="38" customWidth="1"/>
    <col min="6" max="6" width="22.28515625" style="38" customWidth="1"/>
    <col min="7" max="8" width="16.85546875" style="38" customWidth="1"/>
    <col min="9" max="16384" width="9.140625" style="38"/>
  </cols>
  <sheetData>
    <row r="1" spans="1:8" s="35" customFormat="1" ht="18.95" customHeight="1" x14ac:dyDescent="0.25">
      <c r="A1" s="188" t="str">
        <f>'Notas a los Edos Financieros'!A1</f>
        <v xml:space="preserve">Municipio de León </v>
      </c>
      <c r="B1" s="189"/>
      <c r="C1" s="189"/>
      <c r="D1" s="189"/>
      <c r="E1" s="189"/>
      <c r="F1" s="189"/>
      <c r="G1" s="34" t="s">
        <v>1</v>
      </c>
      <c r="H1" s="42">
        <f>'Notas a los Edos Financieros'!D1</f>
        <v>2023</v>
      </c>
    </row>
    <row r="2" spans="1:8" s="35" customFormat="1" ht="18.95" customHeight="1" x14ac:dyDescent="0.25">
      <c r="A2" s="188" t="s">
        <v>66</v>
      </c>
      <c r="B2" s="189"/>
      <c r="C2" s="189"/>
      <c r="D2" s="189"/>
      <c r="E2" s="189"/>
      <c r="F2" s="189"/>
      <c r="G2" s="34" t="s">
        <v>3</v>
      </c>
      <c r="H2" s="42" t="str">
        <f>'Notas a los Edos Financieros'!D2</f>
        <v>Trimestral</v>
      </c>
    </row>
    <row r="3" spans="1:8" s="35" customFormat="1" ht="18.95" customHeight="1" x14ac:dyDescent="0.25">
      <c r="A3" s="188" t="str">
        <f>'Notas a los Edos Financieros'!A3</f>
        <v>Correspondiente del 01 de enero al 30 de septiembre de 2023</v>
      </c>
      <c r="B3" s="189"/>
      <c r="C3" s="189"/>
      <c r="D3" s="189"/>
      <c r="E3" s="189"/>
      <c r="F3" s="189"/>
      <c r="G3" s="34" t="s">
        <v>5</v>
      </c>
      <c r="H3" s="42">
        <f>'Notas a los Edos Financieros'!D3</f>
        <v>3</v>
      </c>
    </row>
    <row r="4" spans="1:8" x14ac:dyDescent="0.2">
      <c r="A4" s="36" t="s">
        <v>67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68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69</v>
      </c>
      <c r="B7" s="39" t="s">
        <v>70</v>
      </c>
      <c r="C7" s="39" t="s">
        <v>71</v>
      </c>
      <c r="D7" s="39" t="s">
        <v>72</v>
      </c>
      <c r="E7" s="39"/>
      <c r="F7" s="39"/>
      <c r="G7" s="39"/>
      <c r="H7" s="39"/>
    </row>
    <row r="8" spans="1:8" x14ac:dyDescent="0.2">
      <c r="A8" s="40">
        <v>1114</v>
      </c>
      <c r="B8" s="38" t="s">
        <v>73</v>
      </c>
      <c r="C8" s="145">
        <v>161422774.06</v>
      </c>
      <c r="D8" s="163" t="s">
        <v>74</v>
      </c>
    </row>
    <row r="9" spans="1:8" x14ac:dyDescent="0.2">
      <c r="A9" s="40">
        <v>1115</v>
      </c>
      <c r="B9" s="38" t="s">
        <v>75</v>
      </c>
      <c r="C9" s="145">
        <v>2386025152.6799998</v>
      </c>
      <c r="D9" s="163" t="s">
        <v>76</v>
      </c>
    </row>
    <row r="10" spans="1:8" x14ac:dyDescent="0.2">
      <c r="A10" s="40">
        <v>1121</v>
      </c>
      <c r="B10" s="38" t="s">
        <v>77</v>
      </c>
      <c r="C10" s="145">
        <v>0</v>
      </c>
    </row>
    <row r="11" spans="1:8" x14ac:dyDescent="0.2">
      <c r="A11" s="40">
        <v>1211</v>
      </c>
      <c r="B11" s="38" t="s">
        <v>78</v>
      </c>
      <c r="C11" s="145">
        <v>28229.61</v>
      </c>
      <c r="D11" s="163" t="s">
        <v>79</v>
      </c>
    </row>
    <row r="13" spans="1:8" x14ac:dyDescent="0.2">
      <c r="A13" s="37" t="s">
        <v>80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69</v>
      </c>
      <c r="B14" s="39" t="s">
        <v>70</v>
      </c>
      <c r="C14" s="168" t="s">
        <v>71</v>
      </c>
      <c r="D14" s="171">
        <v>2022</v>
      </c>
      <c r="E14" s="171">
        <v>2021</v>
      </c>
      <c r="F14" s="171">
        <f>E14-1</f>
        <v>2020</v>
      </c>
      <c r="G14" s="171">
        <f>F14-1</f>
        <v>2019</v>
      </c>
      <c r="H14" s="168" t="s">
        <v>81</v>
      </c>
    </row>
    <row r="15" spans="1:8" x14ac:dyDescent="0.2">
      <c r="A15" s="40">
        <v>1122</v>
      </c>
      <c r="B15" s="38" t="s">
        <v>82</v>
      </c>
      <c r="C15" s="145">
        <v>63456429.550000004</v>
      </c>
      <c r="D15" s="145">
        <v>43006410</v>
      </c>
      <c r="E15" s="145">
        <v>17960155.699999996</v>
      </c>
      <c r="F15" s="145">
        <v>24729211.350000001</v>
      </c>
      <c r="G15" s="145">
        <v>8881599.1900000013</v>
      </c>
      <c r="H15" s="164">
        <v>1</v>
      </c>
    </row>
    <row r="16" spans="1:8" x14ac:dyDescent="0.2">
      <c r="A16" s="40">
        <v>1124</v>
      </c>
      <c r="B16" s="38" t="s">
        <v>83</v>
      </c>
      <c r="C16" s="145">
        <v>0</v>
      </c>
      <c r="D16" s="145"/>
      <c r="E16" s="145"/>
      <c r="F16" s="145">
        <v>0</v>
      </c>
      <c r="G16" s="145">
        <v>-1.3699999999999999</v>
      </c>
    </row>
    <row r="18" spans="1:9" x14ac:dyDescent="0.2">
      <c r="A18" s="37" t="s">
        <v>84</v>
      </c>
      <c r="B18" s="37"/>
      <c r="C18" s="37"/>
      <c r="D18" s="37"/>
      <c r="E18" s="37"/>
      <c r="F18" s="37"/>
      <c r="G18" s="37"/>
      <c r="H18" s="37"/>
    </row>
    <row r="19" spans="1:9" x14ac:dyDescent="0.2">
      <c r="A19" s="39" t="s">
        <v>69</v>
      </c>
      <c r="B19" s="39" t="s">
        <v>70</v>
      </c>
      <c r="C19" s="39" t="s">
        <v>71</v>
      </c>
      <c r="D19" s="168" t="s">
        <v>85</v>
      </c>
      <c r="E19" s="168" t="s">
        <v>86</v>
      </c>
      <c r="F19" s="168" t="s">
        <v>87</v>
      </c>
      <c r="G19" s="168" t="s">
        <v>88</v>
      </c>
      <c r="H19" s="168" t="s">
        <v>89</v>
      </c>
      <c r="I19" s="40"/>
    </row>
    <row r="20" spans="1:9" x14ac:dyDescent="0.2">
      <c r="A20" s="40">
        <v>1123</v>
      </c>
      <c r="B20" s="38" t="s">
        <v>90</v>
      </c>
      <c r="C20" s="145">
        <v>1088043.8800000001</v>
      </c>
      <c r="D20" s="145">
        <v>1088043.8800000001</v>
      </c>
      <c r="E20" s="160">
        <v>0</v>
      </c>
      <c r="F20" s="160">
        <v>0</v>
      </c>
      <c r="G20" s="160">
        <v>0</v>
      </c>
    </row>
    <row r="21" spans="1:9" x14ac:dyDescent="0.2">
      <c r="A21" s="40">
        <v>1125</v>
      </c>
      <c r="B21" s="38" t="s">
        <v>91</v>
      </c>
      <c r="C21" s="145">
        <v>933500</v>
      </c>
      <c r="D21" s="145">
        <v>933500</v>
      </c>
      <c r="E21" s="160">
        <v>0</v>
      </c>
      <c r="F21" s="160">
        <v>0</v>
      </c>
      <c r="G21" s="160">
        <v>0</v>
      </c>
    </row>
    <row r="22" spans="1:9" x14ac:dyDescent="0.2">
      <c r="A22" s="119">
        <v>1126</v>
      </c>
      <c r="B22" s="120" t="s">
        <v>92</v>
      </c>
      <c r="C22" s="145">
        <v>0</v>
      </c>
      <c r="D22" s="145">
        <v>0</v>
      </c>
      <c r="E22" s="160">
        <v>0</v>
      </c>
      <c r="F22" s="160">
        <v>0</v>
      </c>
      <c r="G22" s="160">
        <v>0</v>
      </c>
    </row>
    <row r="23" spans="1:9" x14ac:dyDescent="0.2">
      <c r="A23" s="119">
        <v>1129</v>
      </c>
      <c r="B23" s="120" t="s">
        <v>93</v>
      </c>
      <c r="C23" s="145">
        <v>0</v>
      </c>
      <c r="D23" s="145">
        <v>0</v>
      </c>
      <c r="E23" s="160">
        <v>0</v>
      </c>
      <c r="F23" s="160">
        <v>0</v>
      </c>
      <c r="G23" s="160">
        <v>0</v>
      </c>
    </row>
    <row r="24" spans="1:9" x14ac:dyDescent="0.2">
      <c r="A24" s="40">
        <v>1131</v>
      </c>
      <c r="B24" s="38" t="s">
        <v>94</v>
      </c>
      <c r="C24" s="145">
        <v>9775622.8399999999</v>
      </c>
      <c r="D24" s="145">
        <v>9775622.8399999999</v>
      </c>
      <c r="E24" s="160">
        <v>0</v>
      </c>
      <c r="F24" s="160">
        <v>0</v>
      </c>
      <c r="G24" s="160">
        <v>0</v>
      </c>
    </row>
    <row r="25" spans="1:9" x14ac:dyDescent="0.2">
      <c r="A25" s="40">
        <v>1132</v>
      </c>
      <c r="B25" s="38" t="s">
        <v>95</v>
      </c>
      <c r="C25" s="145">
        <v>0</v>
      </c>
      <c r="D25" s="145">
        <v>0</v>
      </c>
      <c r="E25" s="160">
        <v>0</v>
      </c>
      <c r="F25" s="160">
        <v>0</v>
      </c>
      <c r="G25" s="160">
        <v>0</v>
      </c>
    </row>
    <row r="26" spans="1:9" x14ac:dyDescent="0.2">
      <c r="A26" s="40">
        <v>1133</v>
      </c>
      <c r="B26" s="38" t="s">
        <v>96</v>
      </c>
      <c r="C26" s="145">
        <v>0</v>
      </c>
      <c r="D26" s="145">
        <v>0</v>
      </c>
      <c r="E26" s="160">
        <v>0</v>
      </c>
      <c r="F26" s="160">
        <v>0</v>
      </c>
      <c r="G26" s="160">
        <v>0</v>
      </c>
    </row>
    <row r="27" spans="1:9" x14ac:dyDescent="0.2">
      <c r="A27" s="40">
        <v>1134</v>
      </c>
      <c r="B27" s="38" t="s">
        <v>97</v>
      </c>
      <c r="C27" s="145">
        <v>242322716.27000001</v>
      </c>
      <c r="D27" s="145">
        <v>242322716.27000001</v>
      </c>
      <c r="E27" s="160">
        <v>0</v>
      </c>
      <c r="F27" s="160">
        <v>0</v>
      </c>
      <c r="G27" s="160">
        <v>0</v>
      </c>
    </row>
    <row r="28" spans="1:9" x14ac:dyDescent="0.2">
      <c r="A28" s="40">
        <v>1139</v>
      </c>
      <c r="B28" s="38" t="s">
        <v>98</v>
      </c>
      <c r="C28" s="145">
        <v>0</v>
      </c>
      <c r="D28" s="145">
        <v>0</v>
      </c>
      <c r="E28" s="160">
        <v>0</v>
      </c>
      <c r="F28" s="160">
        <v>0</v>
      </c>
      <c r="G28" s="160">
        <v>0</v>
      </c>
    </row>
    <row r="30" spans="1:9" x14ac:dyDescent="0.2">
      <c r="A30" s="37" t="s">
        <v>99</v>
      </c>
      <c r="B30" s="37"/>
      <c r="C30" s="37"/>
      <c r="D30" s="37"/>
      <c r="E30" s="37"/>
      <c r="F30" s="37"/>
      <c r="G30" s="37"/>
      <c r="H30" s="37"/>
    </row>
    <row r="31" spans="1:9" ht="33.75" x14ac:dyDescent="0.2">
      <c r="A31" s="170" t="s">
        <v>69</v>
      </c>
      <c r="B31" s="170" t="s">
        <v>70</v>
      </c>
      <c r="C31" s="170" t="s">
        <v>71</v>
      </c>
      <c r="D31" s="170" t="s">
        <v>100</v>
      </c>
      <c r="E31" s="170" t="s">
        <v>101</v>
      </c>
      <c r="F31" s="170" t="s">
        <v>102</v>
      </c>
      <c r="G31" s="170" t="s">
        <v>103</v>
      </c>
      <c r="H31" s="170"/>
    </row>
    <row r="32" spans="1:9" x14ac:dyDescent="0.2">
      <c r="A32" s="40">
        <v>1140</v>
      </c>
      <c r="B32" s="38" t="s">
        <v>104</v>
      </c>
      <c r="C32" s="160">
        <v>0</v>
      </c>
    </row>
    <row r="33" spans="1:8" x14ac:dyDescent="0.2">
      <c r="A33" s="40">
        <v>1141</v>
      </c>
      <c r="B33" s="38" t="s">
        <v>105</v>
      </c>
      <c r="C33" s="160">
        <v>0</v>
      </c>
    </row>
    <row r="34" spans="1:8" x14ac:dyDescent="0.2">
      <c r="A34" s="40">
        <v>1142</v>
      </c>
      <c r="B34" s="38" t="s">
        <v>106</v>
      </c>
      <c r="C34" s="160">
        <v>0</v>
      </c>
    </row>
    <row r="35" spans="1:8" x14ac:dyDescent="0.2">
      <c r="A35" s="40">
        <v>1143</v>
      </c>
      <c r="B35" s="38" t="s">
        <v>107</v>
      </c>
      <c r="C35" s="160">
        <v>0</v>
      </c>
    </row>
    <row r="36" spans="1:8" x14ac:dyDescent="0.2">
      <c r="A36" s="40">
        <v>1144</v>
      </c>
      <c r="B36" s="38" t="s">
        <v>108</v>
      </c>
      <c r="C36" s="160">
        <v>0</v>
      </c>
    </row>
    <row r="37" spans="1:8" x14ac:dyDescent="0.2">
      <c r="A37" s="40">
        <v>1145</v>
      </c>
      <c r="B37" s="38" t="s">
        <v>109</v>
      </c>
      <c r="C37" s="160">
        <v>0</v>
      </c>
    </row>
    <row r="39" spans="1:8" x14ac:dyDescent="0.2">
      <c r="A39" s="37" t="s">
        <v>110</v>
      </c>
      <c r="B39" s="37"/>
      <c r="C39" s="37"/>
      <c r="D39" s="37"/>
      <c r="E39" s="37"/>
      <c r="F39" s="37"/>
      <c r="G39" s="37"/>
      <c r="H39" s="37"/>
    </row>
    <row r="40" spans="1:8" ht="33.75" x14ac:dyDescent="0.2">
      <c r="A40" s="170" t="s">
        <v>69</v>
      </c>
      <c r="B40" s="170" t="s">
        <v>70</v>
      </c>
      <c r="C40" s="170" t="s">
        <v>71</v>
      </c>
      <c r="D40" s="170" t="s">
        <v>111</v>
      </c>
      <c r="E40" s="170" t="s">
        <v>112</v>
      </c>
      <c r="F40" s="170" t="s">
        <v>113</v>
      </c>
      <c r="G40" s="169"/>
      <c r="H40" s="169"/>
    </row>
    <row r="41" spans="1:8" x14ac:dyDescent="0.2">
      <c r="A41" s="40">
        <v>1150</v>
      </c>
      <c r="B41" s="38" t="s">
        <v>114</v>
      </c>
      <c r="C41" s="148">
        <f>+C42</f>
        <v>56878058.910000004</v>
      </c>
      <c r="D41" s="163" t="s">
        <v>115</v>
      </c>
    </row>
    <row r="42" spans="1:8" x14ac:dyDescent="0.2">
      <c r="A42" s="40">
        <v>1151</v>
      </c>
      <c r="B42" s="38" t="s">
        <v>116</v>
      </c>
      <c r="C42" s="145">
        <v>56878058.910000004</v>
      </c>
      <c r="D42" s="38" t="s">
        <v>115</v>
      </c>
    </row>
    <row r="44" spans="1:8" x14ac:dyDescent="0.2">
      <c r="A44" s="37" t="s">
        <v>117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69</v>
      </c>
      <c r="B45" s="39" t="s">
        <v>70</v>
      </c>
      <c r="C45" s="39" t="s">
        <v>71</v>
      </c>
      <c r="D45" s="39" t="s">
        <v>72</v>
      </c>
      <c r="E45" s="39" t="s">
        <v>89</v>
      </c>
      <c r="F45" s="39"/>
      <c r="G45" s="39"/>
      <c r="H45" s="39"/>
    </row>
    <row r="46" spans="1:8" x14ac:dyDescent="0.2">
      <c r="A46" s="40">
        <v>1213</v>
      </c>
      <c r="B46" s="38" t="s">
        <v>118</v>
      </c>
      <c r="C46" s="162">
        <v>130980604.89000002</v>
      </c>
      <c r="D46" s="163" t="s">
        <v>119</v>
      </c>
    </row>
    <row r="48" spans="1:8" x14ac:dyDescent="0.2">
      <c r="A48" s="37" t="s">
        <v>120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69</v>
      </c>
      <c r="B49" s="39" t="s">
        <v>70</v>
      </c>
      <c r="C49" s="39" t="s">
        <v>71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121</v>
      </c>
      <c r="C50" s="162">
        <v>36307609.890000001</v>
      </c>
    </row>
    <row r="52" spans="1:8" x14ac:dyDescent="0.2">
      <c r="A52" s="37" t="s">
        <v>122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69</v>
      </c>
      <c r="B53" s="39" t="s">
        <v>70</v>
      </c>
      <c r="C53" s="39" t="s">
        <v>71</v>
      </c>
      <c r="D53" s="39" t="s">
        <v>123</v>
      </c>
      <c r="E53" s="39" t="s">
        <v>124</v>
      </c>
      <c r="F53" s="39" t="s">
        <v>111</v>
      </c>
      <c r="G53" s="39" t="s">
        <v>125</v>
      </c>
      <c r="H53" s="39" t="s">
        <v>126</v>
      </c>
    </row>
    <row r="54" spans="1:8" x14ac:dyDescent="0.2">
      <c r="A54" s="40">
        <v>1230</v>
      </c>
      <c r="B54" s="38" t="s">
        <v>127</v>
      </c>
      <c r="C54" s="148">
        <f>+SUM(C55:C61)</f>
        <v>17273803840.080002</v>
      </c>
      <c r="D54" s="148">
        <f>+SUM(D55:D61)</f>
        <v>30365475.870000001</v>
      </c>
      <c r="E54" s="148">
        <f>+SUM(E55:E61)</f>
        <v>-179632967.69</v>
      </c>
      <c r="G54" s="165"/>
    </row>
    <row r="55" spans="1:8" x14ac:dyDescent="0.2">
      <c r="A55" s="40">
        <v>1231</v>
      </c>
      <c r="B55" s="38" t="s">
        <v>128</v>
      </c>
      <c r="C55" s="145">
        <v>15325343586.440001</v>
      </c>
      <c r="D55" s="145">
        <v>0</v>
      </c>
      <c r="E55" s="145">
        <v>0</v>
      </c>
      <c r="G55" s="165"/>
    </row>
    <row r="56" spans="1:8" x14ac:dyDescent="0.2">
      <c r="A56" s="40">
        <v>1232</v>
      </c>
      <c r="B56" s="38" t="s">
        <v>129</v>
      </c>
      <c r="C56" s="145">
        <v>0</v>
      </c>
      <c r="D56" s="145">
        <v>0</v>
      </c>
      <c r="E56" s="145">
        <v>0</v>
      </c>
      <c r="G56" s="165"/>
    </row>
    <row r="57" spans="1:8" x14ac:dyDescent="0.2">
      <c r="A57" s="40">
        <v>1233</v>
      </c>
      <c r="B57" s="38" t="s">
        <v>130</v>
      </c>
      <c r="C57" s="145">
        <v>1202728028.02</v>
      </c>
      <c r="D57" s="145">
        <v>30365475.870000001</v>
      </c>
      <c r="E57" s="145">
        <v>-179632967.69</v>
      </c>
      <c r="F57" s="38" t="s">
        <v>131</v>
      </c>
      <c r="G57" s="165">
        <v>3.3300000000000003E-2</v>
      </c>
      <c r="H57" s="40" t="s">
        <v>132</v>
      </c>
    </row>
    <row r="58" spans="1:8" x14ac:dyDescent="0.2">
      <c r="A58" s="40">
        <v>1234</v>
      </c>
      <c r="B58" s="38" t="s">
        <v>133</v>
      </c>
      <c r="C58" s="145">
        <v>0</v>
      </c>
      <c r="D58" s="145">
        <v>0</v>
      </c>
      <c r="E58" s="145">
        <v>0</v>
      </c>
      <c r="G58" s="165"/>
    </row>
    <row r="59" spans="1:8" x14ac:dyDescent="0.2">
      <c r="A59" s="40">
        <v>1235</v>
      </c>
      <c r="B59" s="38" t="s">
        <v>134</v>
      </c>
      <c r="C59" s="145">
        <v>430904069.37</v>
      </c>
      <c r="D59" s="145">
        <v>0</v>
      </c>
      <c r="E59" s="145">
        <v>0</v>
      </c>
      <c r="G59" s="165"/>
    </row>
    <row r="60" spans="1:8" x14ac:dyDescent="0.2">
      <c r="A60" s="40">
        <v>1236</v>
      </c>
      <c r="B60" s="38" t="s">
        <v>135</v>
      </c>
      <c r="C60" s="145">
        <v>314828156.25000006</v>
      </c>
      <c r="D60" s="145">
        <v>0</v>
      </c>
      <c r="E60" s="145">
        <v>0</v>
      </c>
      <c r="G60" s="165"/>
    </row>
    <row r="61" spans="1:8" x14ac:dyDescent="0.2">
      <c r="A61" s="40">
        <v>1239</v>
      </c>
      <c r="B61" s="38" t="s">
        <v>136</v>
      </c>
      <c r="C61" s="145">
        <v>0</v>
      </c>
      <c r="D61" s="145">
        <v>0</v>
      </c>
      <c r="E61" s="145">
        <v>0</v>
      </c>
      <c r="G61" s="165"/>
      <c r="H61" s="40"/>
    </row>
    <row r="62" spans="1:8" x14ac:dyDescent="0.2">
      <c r="A62" s="40">
        <v>1240</v>
      </c>
      <c r="B62" s="38" t="s">
        <v>137</v>
      </c>
      <c r="C62" s="148">
        <f>+SUM(C63:C70)</f>
        <v>1561719251.6099997</v>
      </c>
      <c r="D62" s="148">
        <f>+SUM(D63:D70)</f>
        <v>86291293.73999998</v>
      </c>
      <c r="E62" s="148">
        <f>+SUM(E63:E70)</f>
        <v>-1147728984.02</v>
      </c>
      <c r="F62" s="163"/>
      <c r="G62" s="172"/>
      <c r="H62" s="163"/>
    </row>
    <row r="63" spans="1:8" x14ac:dyDescent="0.2">
      <c r="A63" s="40">
        <v>1241</v>
      </c>
      <c r="B63" s="38" t="s">
        <v>138</v>
      </c>
      <c r="C63" s="145">
        <v>340912715.01999998</v>
      </c>
      <c r="D63" s="145">
        <v>22562245.059999999</v>
      </c>
      <c r="E63" s="145">
        <v>-246277765.40000001</v>
      </c>
      <c r="F63" s="38" t="s">
        <v>131</v>
      </c>
      <c r="G63" s="165">
        <v>0.1</v>
      </c>
      <c r="H63" s="40" t="s">
        <v>132</v>
      </c>
    </row>
    <row r="64" spans="1:8" x14ac:dyDescent="0.2">
      <c r="A64" s="40">
        <v>1242</v>
      </c>
      <c r="B64" s="38" t="s">
        <v>139</v>
      </c>
      <c r="C64" s="145">
        <v>40045366.949999996</v>
      </c>
      <c r="D64" s="145">
        <v>2365099.87</v>
      </c>
      <c r="E64" s="145">
        <v>-31423166.440000001</v>
      </c>
      <c r="F64" s="38" t="s">
        <v>131</v>
      </c>
      <c r="G64" s="165">
        <v>0.2</v>
      </c>
      <c r="H64" s="40" t="s">
        <v>132</v>
      </c>
    </row>
    <row r="65" spans="1:8" x14ac:dyDescent="0.2">
      <c r="A65" s="40">
        <v>1243</v>
      </c>
      <c r="B65" s="38" t="s">
        <v>140</v>
      </c>
      <c r="C65" s="145">
        <v>8406745.4199999999</v>
      </c>
      <c r="D65" s="145">
        <v>881681.15</v>
      </c>
      <c r="E65" s="145">
        <v>-5140510.63</v>
      </c>
      <c r="F65" s="38" t="s">
        <v>131</v>
      </c>
      <c r="G65" s="165">
        <v>0.2</v>
      </c>
      <c r="H65" s="40" t="s">
        <v>132</v>
      </c>
    </row>
    <row r="66" spans="1:8" x14ac:dyDescent="0.2">
      <c r="A66" s="40">
        <v>1244</v>
      </c>
      <c r="B66" s="38" t="s">
        <v>141</v>
      </c>
      <c r="C66" s="145">
        <v>748248943.03999996</v>
      </c>
      <c r="D66" s="145">
        <v>39061484.539999992</v>
      </c>
      <c r="E66" s="145">
        <v>-618447930.38999999</v>
      </c>
      <c r="F66" s="38" t="s">
        <v>131</v>
      </c>
      <c r="G66" s="165">
        <v>0.2</v>
      </c>
      <c r="H66" s="40" t="s">
        <v>132</v>
      </c>
    </row>
    <row r="67" spans="1:8" x14ac:dyDescent="0.2">
      <c r="A67" s="40">
        <v>1245</v>
      </c>
      <c r="B67" s="38" t="s">
        <v>142</v>
      </c>
      <c r="C67" s="145">
        <v>115488105.36</v>
      </c>
      <c r="D67" s="145">
        <v>3456354.33</v>
      </c>
      <c r="E67" s="145">
        <v>-89725133.019999996</v>
      </c>
      <c r="F67" s="38" t="s">
        <v>131</v>
      </c>
      <c r="G67" s="165">
        <v>0.1</v>
      </c>
      <c r="H67" s="40" t="s">
        <v>132</v>
      </c>
    </row>
    <row r="68" spans="1:8" x14ac:dyDescent="0.2">
      <c r="A68" s="40">
        <v>1246</v>
      </c>
      <c r="B68" s="38" t="s">
        <v>143</v>
      </c>
      <c r="C68" s="145">
        <v>305511908.81</v>
      </c>
      <c r="D68" s="145">
        <v>17849200.920000002</v>
      </c>
      <c r="E68" s="145">
        <v>-153791662.29000002</v>
      </c>
      <c r="F68" s="38" t="s">
        <v>131</v>
      </c>
      <c r="G68" s="165">
        <v>0.1</v>
      </c>
      <c r="H68" s="40" t="s">
        <v>132</v>
      </c>
    </row>
    <row r="69" spans="1:8" x14ac:dyDescent="0.2">
      <c r="A69" s="40">
        <v>1247</v>
      </c>
      <c r="B69" s="38" t="s">
        <v>144</v>
      </c>
      <c r="C69" s="145">
        <v>1406262.98</v>
      </c>
      <c r="D69" s="145">
        <v>105469.74</v>
      </c>
      <c r="E69" s="145">
        <v>-1265612.0900000001</v>
      </c>
      <c r="F69" s="38" t="s">
        <v>131</v>
      </c>
      <c r="G69" s="165">
        <v>0.1</v>
      </c>
      <c r="H69" s="40" t="s">
        <v>132</v>
      </c>
    </row>
    <row r="70" spans="1:8" x14ac:dyDescent="0.2">
      <c r="A70" s="40">
        <v>1248</v>
      </c>
      <c r="B70" s="38" t="s">
        <v>145</v>
      </c>
      <c r="C70" s="145">
        <v>1699204.03</v>
      </c>
      <c r="D70" s="145">
        <v>9758.130000000001</v>
      </c>
      <c r="E70" s="145">
        <v>-1657203.76</v>
      </c>
      <c r="F70" s="38" t="s">
        <v>131</v>
      </c>
      <c r="G70" s="165">
        <v>0.2</v>
      </c>
      <c r="H70" s="40" t="s">
        <v>132</v>
      </c>
    </row>
    <row r="72" spans="1:8" x14ac:dyDescent="0.2">
      <c r="A72" s="37" t="s">
        <v>146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69</v>
      </c>
      <c r="B73" s="39" t="s">
        <v>70</v>
      </c>
      <c r="C73" s="39" t="s">
        <v>71</v>
      </c>
      <c r="D73" s="39" t="s">
        <v>147</v>
      </c>
      <c r="E73" s="39" t="s">
        <v>148</v>
      </c>
      <c r="F73" s="39" t="s">
        <v>111</v>
      </c>
      <c r="G73" s="39" t="s">
        <v>125</v>
      </c>
      <c r="H73" s="39" t="s">
        <v>126</v>
      </c>
    </row>
    <row r="74" spans="1:8" x14ac:dyDescent="0.2">
      <c r="A74" s="40">
        <v>1250</v>
      </c>
      <c r="B74" s="38" t="s">
        <v>149</v>
      </c>
      <c r="C74" s="148">
        <f>+SUM(C75:C79)</f>
        <v>156059758.62</v>
      </c>
      <c r="D74" s="148">
        <f>+SUM(D75:D79)</f>
        <v>16837407.190000001</v>
      </c>
      <c r="E74" s="148">
        <f>+SUM(E75:E79)</f>
        <v>-135684742.18000001</v>
      </c>
    </row>
    <row r="75" spans="1:8" x14ac:dyDescent="0.2">
      <c r="A75" s="40">
        <v>1251</v>
      </c>
      <c r="B75" s="38" t="s">
        <v>150</v>
      </c>
      <c r="C75" s="145">
        <v>74529648.920000002</v>
      </c>
      <c r="D75" s="145">
        <v>12129974.17</v>
      </c>
      <c r="E75" s="145">
        <v>-60780978.689999998</v>
      </c>
      <c r="F75" s="38" t="s">
        <v>131</v>
      </c>
      <c r="G75" s="165">
        <v>0.33</v>
      </c>
      <c r="H75" s="40" t="s">
        <v>132</v>
      </c>
    </row>
    <row r="76" spans="1:8" x14ac:dyDescent="0.2">
      <c r="A76" s="40">
        <v>1252</v>
      </c>
      <c r="B76" s="38" t="s">
        <v>151</v>
      </c>
      <c r="C76" s="145">
        <v>2024200</v>
      </c>
      <c r="D76" s="145">
        <v>506049.93</v>
      </c>
      <c r="E76" s="145">
        <v>-819733.26</v>
      </c>
      <c r="F76" s="38" t="s">
        <v>131</v>
      </c>
      <c r="G76" s="165">
        <v>0.33</v>
      </c>
      <c r="H76" s="40" t="s">
        <v>132</v>
      </c>
    </row>
    <row r="77" spans="1:8" x14ac:dyDescent="0.2">
      <c r="A77" s="40">
        <v>1253</v>
      </c>
      <c r="B77" s="38" t="s">
        <v>152</v>
      </c>
      <c r="C77" s="145">
        <v>0</v>
      </c>
      <c r="D77" s="145">
        <v>0</v>
      </c>
      <c r="E77" s="145">
        <v>0</v>
      </c>
    </row>
    <row r="78" spans="1:8" x14ac:dyDescent="0.2">
      <c r="A78" s="40">
        <v>1254</v>
      </c>
      <c r="B78" s="38" t="s">
        <v>153</v>
      </c>
      <c r="C78" s="145">
        <v>79391880.709999993</v>
      </c>
      <c r="D78" s="145">
        <v>4180681.93</v>
      </c>
      <c r="E78" s="145">
        <v>-74001892.450000003</v>
      </c>
      <c r="F78" s="38" t="s">
        <v>131</v>
      </c>
      <c r="G78" s="165">
        <v>0.33</v>
      </c>
      <c r="H78" s="40" t="s">
        <v>132</v>
      </c>
    </row>
    <row r="79" spans="1:8" x14ac:dyDescent="0.2">
      <c r="A79" s="40">
        <v>1259</v>
      </c>
      <c r="B79" s="38" t="s">
        <v>154</v>
      </c>
      <c r="C79" s="145">
        <v>114028.99</v>
      </c>
      <c r="D79" s="145">
        <v>20701.16</v>
      </c>
      <c r="E79" s="145">
        <v>-82137.78</v>
      </c>
      <c r="F79" s="120" t="s">
        <v>131</v>
      </c>
      <c r="G79" s="166">
        <v>0.33</v>
      </c>
      <c r="H79" s="119" t="s">
        <v>132</v>
      </c>
    </row>
    <row r="80" spans="1:8" x14ac:dyDescent="0.2">
      <c r="A80" s="40">
        <v>1270</v>
      </c>
      <c r="B80" s="38" t="s">
        <v>155</v>
      </c>
      <c r="C80" s="145">
        <f>+SUM(C81:C86)</f>
        <v>0</v>
      </c>
      <c r="D80" s="145">
        <f t="shared" ref="D80:E80" si="0">+SUM(D81:D86)</f>
        <v>0</v>
      </c>
      <c r="E80" s="145">
        <f t="shared" si="0"/>
        <v>0</v>
      </c>
    </row>
    <row r="81" spans="1:8" x14ac:dyDescent="0.2">
      <c r="A81" s="40">
        <v>1271</v>
      </c>
      <c r="B81" s="38" t="s">
        <v>156</v>
      </c>
      <c r="C81" s="145">
        <v>0</v>
      </c>
      <c r="D81" s="145">
        <v>0</v>
      </c>
      <c r="E81" s="145">
        <v>0</v>
      </c>
    </row>
    <row r="82" spans="1:8" x14ac:dyDescent="0.2">
      <c r="A82" s="40">
        <v>1272</v>
      </c>
      <c r="B82" s="38" t="s">
        <v>157</v>
      </c>
      <c r="C82" s="145">
        <v>0</v>
      </c>
      <c r="D82" s="145">
        <v>0</v>
      </c>
      <c r="E82" s="145">
        <v>0</v>
      </c>
    </row>
    <row r="83" spans="1:8" x14ac:dyDescent="0.2">
      <c r="A83" s="40">
        <v>1273</v>
      </c>
      <c r="B83" s="38" t="s">
        <v>158</v>
      </c>
      <c r="C83" s="145">
        <v>0</v>
      </c>
      <c r="D83" s="145">
        <v>0</v>
      </c>
      <c r="E83" s="145">
        <v>0</v>
      </c>
    </row>
    <row r="84" spans="1:8" x14ac:dyDescent="0.2">
      <c r="A84" s="40">
        <v>1274</v>
      </c>
      <c r="B84" s="38" t="s">
        <v>159</v>
      </c>
      <c r="C84" s="145">
        <v>0</v>
      </c>
      <c r="D84" s="145">
        <v>0</v>
      </c>
      <c r="E84" s="145">
        <v>0</v>
      </c>
    </row>
    <row r="85" spans="1:8" x14ac:dyDescent="0.2">
      <c r="A85" s="40">
        <v>1275</v>
      </c>
      <c r="B85" s="38" t="s">
        <v>160</v>
      </c>
      <c r="C85" s="145">
        <v>0</v>
      </c>
      <c r="D85" s="145">
        <v>0</v>
      </c>
      <c r="E85" s="145">
        <v>0</v>
      </c>
    </row>
    <row r="86" spans="1:8" x14ac:dyDescent="0.2">
      <c r="A86" s="40">
        <v>1279</v>
      </c>
      <c r="B86" s="38" t="s">
        <v>161</v>
      </c>
      <c r="C86" s="145">
        <v>0</v>
      </c>
      <c r="D86" s="145">
        <v>0</v>
      </c>
      <c r="E86" s="145">
        <v>0</v>
      </c>
    </row>
    <row r="88" spans="1:8" x14ac:dyDescent="0.2">
      <c r="A88" s="37" t="s">
        <v>162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69</v>
      </c>
      <c r="B89" s="39" t="s">
        <v>70</v>
      </c>
      <c r="C89" s="39" t="s">
        <v>71</v>
      </c>
      <c r="D89" s="39" t="s">
        <v>163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164</v>
      </c>
      <c r="C90" s="167">
        <v>-9987479.6199999992</v>
      </c>
    </row>
    <row r="91" spans="1:8" x14ac:dyDescent="0.2">
      <c r="A91" s="40">
        <v>1161</v>
      </c>
      <c r="B91" s="38" t="s">
        <v>165</v>
      </c>
      <c r="C91" s="160">
        <v>0</v>
      </c>
    </row>
    <row r="92" spans="1:8" x14ac:dyDescent="0.2">
      <c r="A92" s="40">
        <v>1162</v>
      </c>
      <c r="B92" s="38" t="s">
        <v>166</v>
      </c>
      <c r="C92" s="162">
        <v>-9987479.6199999992</v>
      </c>
      <c r="D92" s="163" t="s">
        <v>167</v>
      </c>
    </row>
    <row r="94" spans="1:8" x14ac:dyDescent="0.2">
      <c r="A94" s="37" t="s">
        <v>168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69</v>
      </c>
      <c r="B95" s="39" t="s">
        <v>70</v>
      </c>
      <c r="C95" s="39" t="s">
        <v>71</v>
      </c>
      <c r="D95" s="39" t="s">
        <v>89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169</v>
      </c>
      <c r="C96" s="148">
        <v>27939234.920000002</v>
      </c>
    </row>
    <row r="97" spans="1:8" x14ac:dyDescent="0.2">
      <c r="A97" s="40">
        <v>1291</v>
      </c>
      <c r="B97" s="38" t="s">
        <v>170</v>
      </c>
      <c r="C97" s="145">
        <v>0</v>
      </c>
    </row>
    <row r="98" spans="1:8" x14ac:dyDescent="0.2">
      <c r="A98" s="40">
        <v>1292</v>
      </c>
      <c r="B98" s="38" t="s">
        <v>171</v>
      </c>
      <c r="C98" s="145">
        <v>0</v>
      </c>
    </row>
    <row r="99" spans="1:8" x14ac:dyDescent="0.2">
      <c r="A99" s="40">
        <v>1293</v>
      </c>
      <c r="B99" s="38" t="s">
        <v>172</v>
      </c>
      <c r="C99" s="145">
        <v>27939234.920000002</v>
      </c>
      <c r="D99" s="163" t="s">
        <v>173</v>
      </c>
    </row>
    <row r="101" spans="1:8" x14ac:dyDescent="0.2">
      <c r="A101" s="37" t="s">
        <v>174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69</v>
      </c>
      <c r="B102" s="39" t="s">
        <v>70</v>
      </c>
      <c r="C102" s="39" t="s">
        <v>71</v>
      </c>
      <c r="D102" s="39" t="s">
        <v>85</v>
      </c>
      <c r="E102" s="39" t="s">
        <v>86</v>
      </c>
      <c r="F102" s="39" t="s">
        <v>87</v>
      </c>
      <c r="G102" s="39" t="s">
        <v>175</v>
      </c>
      <c r="H102" s="39" t="s">
        <v>176</v>
      </c>
    </row>
    <row r="103" spans="1:8" x14ac:dyDescent="0.2">
      <c r="A103" s="40">
        <v>2110</v>
      </c>
      <c r="B103" s="38" t="s">
        <v>177</v>
      </c>
      <c r="C103" s="148">
        <v>-249441992.34000003</v>
      </c>
      <c r="D103" s="148">
        <v>-249441992.34000003</v>
      </c>
      <c r="E103" s="145">
        <v>0</v>
      </c>
      <c r="F103" s="145">
        <v>0</v>
      </c>
      <c r="G103" s="145">
        <v>0</v>
      </c>
    </row>
    <row r="104" spans="1:8" x14ac:dyDescent="0.2">
      <c r="A104" s="40">
        <v>2111</v>
      </c>
      <c r="B104" s="38" t="s">
        <v>178</v>
      </c>
      <c r="C104" s="145">
        <v>-2646887.5499999998</v>
      </c>
      <c r="D104" s="145">
        <v>-2646887.5499999998</v>
      </c>
      <c r="E104" s="145">
        <v>0</v>
      </c>
      <c r="F104" s="145">
        <v>0</v>
      </c>
      <c r="G104" s="145">
        <v>0</v>
      </c>
    </row>
    <row r="105" spans="1:8" x14ac:dyDescent="0.2">
      <c r="A105" s="40">
        <v>2112</v>
      </c>
      <c r="B105" s="38" t="s">
        <v>179</v>
      </c>
      <c r="C105" s="145">
        <v>-49064179.339999996</v>
      </c>
      <c r="D105" s="145">
        <v>-49064179.339999996</v>
      </c>
      <c r="E105" s="145">
        <v>0</v>
      </c>
      <c r="F105" s="145">
        <v>0</v>
      </c>
      <c r="G105" s="145">
        <v>0</v>
      </c>
    </row>
    <row r="106" spans="1:8" x14ac:dyDescent="0.2">
      <c r="A106" s="40">
        <v>2113</v>
      </c>
      <c r="B106" s="38" t="s">
        <v>180</v>
      </c>
      <c r="C106" s="145">
        <v>-20184759.829999998</v>
      </c>
      <c r="D106" s="145">
        <v>-20184759.829999998</v>
      </c>
      <c r="E106" s="145">
        <v>0</v>
      </c>
      <c r="F106" s="145">
        <v>0</v>
      </c>
      <c r="G106" s="145">
        <v>0</v>
      </c>
    </row>
    <row r="107" spans="1:8" x14ac:dyDescent="0.2">
      <c r="A107" s="40">
        <v>2114</v>
      </c>
      <c r="B107" s="38" t="s">
        <v>181</v>
      </c>
      <c r="C107" s="145">
        <v>0</v>
      </c>
      <c r="D107" s="145">
        <v>0</v>
      </c>
      <c r="E107" s="145">
        <v>0</v>
      </c>
      <c r="F107" s="145">
        <v>0</v>
      </c>
      <c r="G107" s="145">
        <v>0</v>
      </c>
    </row>
    <row r="108" spans="1:8" x14ac:dyDescent="0.2">
      <c r="A108" s="40">
        <v>2115</v>
      </c>
      <c r="B108" s="38" t="s">
        <v>182</v>
      </c>
      <c r="C108" s="145">
        <v>-50696358.759999998</v>
      </c>
      <c r="D108" s="145">
        <v>-50696358.759999998</v>
      </c>
      <c r="E108" s="145">
        <v>0</v>
      </c>
      <c r="F108" s="145">
        <v>0</v>
      </c>
      <c r="G108" s="145">
        <v>0</v>
      </c>
    </row>
    <row r="109" spans="1:8" x14ac:dyDescent="0.2">
      <c r="A109" s="40">
        <v>2116</v>
      </c>
      <c r="B109" s="38" t="s">
        <v>183</v>
      </c>
      <c r="C109" s="145">
        <v>0</v>
      </c>
      <c r="D109" s="145">
        <v>0</v>
      </c>
      <c r="E109" s="145">
        <v>0</v>
      </c>
      <c r="F109" s="145">
        <v>0</v>
      </c>
      <c r="G109" s="145">
        <v>0</v>
      </c>
    </row>
    <row r="110" spans="1:8" x14ac:dyDescent="0.2">
      <c r="A110" s="40">
        <v>2117</v>
      </c>
      <c r="B110" s="38" t="s">
        <v>184</v>
      </c>
      <c r="C110" s="145">
        <v>-113542131.17999999</v>
      </c>
      <c r="D110" s="145">
        <v>-113542131.17999999</v>
      </c>
      <c r="E110" s="145">
        <v>0</v>
      </c>
      <c r="F110" s="145">
        <v>0</v>
      </c>
      <c r="G110" s="145">
        <v>0</v>
      </c>
    </row>
    <row r="111" spans="1:8" x14ac:dyDescent="0.2">
      <c r="A111" s="40">
        <v>2118</v>
      </c>
      <c r="B111" s="38" t="s">
        <v>185</v>
      </c>
      <c r="C111" s="145">
        <v>0</v>
      </c>
      <c r="D111" s="145">
        <v>0</v>
      </c>
      <c r="E111" s="145">
        <v>0</v>
      </c>
      <c r="F111" s="145">
        <v>0</v>
      </c>
      <c r="G111" s="145">
        <v>0</v>
      </c>
    </row>
    <row r="112" spans="1:8" x14ac:dyDescent="0.2">
      <c r="A112" s="40">
        <v>2119</v>
      </c>
      <c r="B112" s="38" t="s">
        <v>186</v>
      </c>
      <c r="C112" s="145">
        <v>-13307675.680000003</v>
      </c>
      <c r="D112" s="145">
        <v>-13307675.680000003</v>
      </c>
      <c r="E112" s="145">
        <v>0</v>
      </c>
      <c r="F112" s="145">
        <v>0</v>
      </c>
      <c r="G112" s="145">
        <v>0</v>
      </c>
    </row>
    <row r="113" spans="1:8" x14ac:dyDescent="0.2">
      <c r="A113" s="40">
        <v>2120</v>
      </c>
      <c r="B113" s="38" t="s">
        <v>187</v>
      </c>
      <c r="C113" s="145">
        <v>0</v>
      </c>
      <c r="D113" s="145">
        <v>0</v>
      </c>
      <c r="E113" s="145">
        <v>0</v>
      </c>
      <c r="F113" s="145">
        <v>0</v>
      </c>
      <c r="G113" s="145">
        <v>0</v>
      </c>
    </row>
    <row r="114" spans="1:8" x14ac:dyDescent="0.2">
      <c r="A114" s="40">
        <v>2121</v>
      </c>
      <c r="B114" s="38" t="s">
        <v>188</v>
      </c>
      <c r="C114" s="145">
        <v>0</v>
      </c>
      <c r="D114" s="145">
        <v>0</v>
      </c>
      <c r="E114" s="145">
        <v>0</v>
      </c>
      <c r="F114" s="145">
        <v>0</v>
      </c>
      <c r="G114" s="145">
        <v>0</v>
      </c>
    </row>
    <row r="115" spans="1:8" x14ac:dyDescent="0.2">
      <c r="A115" s="40">
        <v>2122</v>
      </c>
      <c r="B115" s="38" t="s">
        <v>189</v>
      </c>
      <c r="C115" s="145">
        <v>0</v>
      </c>
      <c r="D115" s="145">
        <v>0</v>
      </c>
      <c r="E115" s="145">
        <v>0</v>
      </c>
      <c r="F115" s="145">
        <v>0</v>
      </c>
      <c r="G115" s="145">
        <v>0</v>
      </c>
    </row>
    <row r="116" spans="1:8" x14ac:dyDescent="0.2">
      <c r="A116" s="40">
        <v>2129</v>
      </c>
      <c r="B116" s="38" t="s">
        <v>190</v>
      </c>
      <c r="C116" s="145">
        <v>0</v>
      </c>
      <c r="D116" s="145">
        <v>0</v>
      </c>
      <c r="E116" s="145">
        <v>0</v>
      </c>
      <c r="F116" s="145">
        <v>0</v>
      </c>
      <c r="G116" s="145">
        <v>0</v>
      </c>
    </row>
    <row r="118" spans="1:8" x14ac:dyDescent="0.2">
      <c r="A118" s="37" t="s">
        <v>191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69</v>
      </c>
      <c r="B119" s="39" t="s">
        <v>70</v>
      </c>
      <c r="C119" s="39" t="s">
        <v>71</v>
      </c>
      <c r="D119" s="39" t="s">
        <v>192</v>
      </c>
      <c r="E119" s="39" t="s">
        <v>89</v>
      </c>
      <c r="F119" s="39"/>
      <c r="G119" s="39"/>
      <c r="H119" s="39"/>
    </row>
    <row r="120" spans="1:8" x14ac:dyDescent="0.2">
      <c r="A120" s="40">
        <v>2160</v>
      </c>
      <c r="B120" s="38" t="s">
        <v>193</v>
      </c>
      <c r="C120" s="182">
        <v>-43066.78</v>
      </c>
    </row>
    <row r="121" spans="1:8" x14ac:dyDescent="0.2">
      <c r="A121" s="40">
        <v>2161</v>
      </c>
      <c r="B121" s="38" t="s">
        <v>194</v>
      </c>
      <c r="C121" s="161">
        <v>-43066.78</v>
      </c>
    </row>
    <row r="122" spans="1:8" x14ac:dyDescent="0.2">
      <c r="A122" s="40">
        <v>2162</v>
      </c>
      <c r="B122" s="38" t="s">
        <v>195</v>
      </c>
      <c r="C122" s="161">
        <v>0</v>
      </c>
    </row>
    <row r="123" spans="1:8" x14ac:dyDescent="0.2">
      <c r="A123" s="40">
        <v>2163</v>
      </c>
      <c r="B123" s="38" t="s">
        <v>196</v>
      </c>
      <c r="C123" s="161">
        <v>0</v>
      </c>
    </row>
    <row r="124" spans="1:8" x14ac:dyDescent="0.2">
      <c r="A124" s="40">
        <v>2164</v>
      </c>
      <c r="B124" s="38" t="s">
        <v>197</v>
      </c>
      <c r="C124" s="161">
        <v>0</v>
      </c>
    </row>
    <row r="125" spans="1:8" x14ac:dyDescent="0.2">
      <c r="A125" s="40">
        <v>2165</v>
      </c>
      <c r="B125" s="38" t="s">
        <v>198</v>
      </c>
      <c r="C125" s="161">
        <v>0</v>
      </c>
    </row>
    <row r="126" spans="1:8" x14ac:dyDescent="0.2">
      <c r="A126" s="40">
        <v>2166</v>
      </c>
      <c r="B126" s="38" t="s">
        <v>199</v>
      </c>
      <c r="C126" s="161">
        <v>0</v>
      </c>
    </row>
    <row r="127" spans="1:8" x14ac:dyDescent="0.2">
      <c r="A127" s="40">
        <v>2250</v>
      </c>
      <c r="B127" s="38" t="s">
        <v>200</v>
      </c>
      <c r="C127" s="161">
        <v>0</v>
      </c>
    </row>
    <row r="128" spans="1:8" x14ac:dyDescent="0.2">
      <c r="A128" s="40">
        <v>2251</v>
      </c>
      <c r="B128" s="38" t="s">
        <v>201</v>
      </c>
      <c r="C128" s="161">
        <v>0</v>
      </c>
    </row>
    <row r="129" spans="1:8" x14ac:dyDescent="0.2">
      <c r="A129" s="40">
        <v>2252</v>
      </c>
      <c r="B129" s="38" t="s">
        <v>202</v>
      </c>
      <c r="C129" s="161">
        <v>0</v>
      </c>
    </row>
    <row r="130" spans="1:8" x14ac:dyDescent="0.2">
      <c r="A130" s="40">
        <v>2253</v>
      </c>
      <c r="B130" s="38" t="s">
        <v>203</v>
      </c>
      <c r="C130" s="161">
        <v>0</v>
      </c>
    </row>
    <row r="131" spans="1:8" x14ac:dyDescent="0.2">
      <c r="A131" s="40">
        <v>2254</v>
      </c>
      <c r="B131" s="38" t="s">
        <v>204</v>
      </c>
      <c r="C131" s="161">
        <v>0</v>
      </c>
    </row>
    <row r="132" spans="1:8" x14ac:dyDescent="0.2">
      <c r="A132" s="40">
        <v>2255</v>
      </c>
      <c r="B132" s="38" t="s">
        <v>205</v>
      </c>
      <c r="C132" s="161">
        <v>0</v>
      </c>
    </row>
    <row r="133" spans="1:8" x14ac:dyDescent="0.2">
      <c r="A133" s="40">
        <v>2256</v>
      </c>
      <c r="B133" s="38" t="s">
        <v>206</v>
      </c>
      <c r="C133" s="161">
        <v>0</v>
      </c>
    </row>
    <row r="135" spans="1:8" x14ac:dyDescent="0.2">
      <c r="A135" s="37" t="s">
        <v>207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69</v>
      </c>
      <c r="B136" s="41" t="s">
        <v>70</v>
      </c>
      <c r="C136" s="41" t="s">
        <v>71</v>
      </c>
      <c r="D136" s="41" t="s">
        <v>192</v>
      </c>
      <c r="E136" s="41" t="s">
        <v>89</v>
      </c>
      <c r="F136" s="41"/>
      <c r="G136" s="41"/>
      <c r="H136" s="41"/>
    </row>
    <row r="137" spans="1:8" x14ac:dyDescent="0.2">
      <c r="A137" s="40">
        <v>2159</v>
      </c>
      <c r="B137" s="38" t="s">
        <v>208</v>
      </c>
      <c r="C137" s="160">
        <v>0</v>
      </c>
    </row>
    <row r="138" spans="1:8" x14ac:dyDescent="0.2">
      <c r="A138" s="40">
        <v>2199</v>
      </c>
      <c r="B138" s="38" t="s">
        <v>209</v>
      </c>
      <c r="C138" s="160">
        <v>0</v>
      </c>
    </row>
    <row r="139" spans="1:8" x14ac:dyDescent="0.2">
      <c r="A139" s="40">
        <v>2240</v>
      </c>
      <c r="B139" s="38" t="s">
        <v>210</v>
      </c>
      <c r="C139" s="160">
        <v>0</v>
      </c>
    </row>
    <row r="140" spans="1:8" x14ac:dyDescent="0.2">
      <c r="A140" s="40">
        <v>2241</v>
      </c>
      <c r="B140" s="38" t="s">
        <v>211</v>
      </c>
      <c r="C140" s="160">
        <v>0</v>
      </c>
    </row>
    <row r="141" spans="1:8" x14ac:dyDescent="0.2">
      <c r="A141" s="40">
        <v>2242</v>
      </c>
      <c r="B141" s="38" t="s">
        <v>212</v>
      </c>
      <c r="C141" s="160">
        <v>0</v>
      </c>
    </row>
    <row r="142" spans="1:8" x14ac:dyDescent="0.2">
      <c r="A142" s="40">
        <v>2249</v>
      </c>
      <c r="B142" s="38" t="s">
        <v>213</v>
      </c>
      <c r="C142" s="160">
        <v>0</v>
      </c>
    </row>
    <row r="143" spans="1:8" x14ac:dyDescent="0.2">
      <c r="C143" s="160"/>
    </row>
    <row r="144" spans="1:8" x14ac:dyDescent="0.2">
      <c r="B144" s="38" t="s">
        <v>65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25" right="0.25" top="0.75" bottom="0.75" header="0.3" footer="0.3"/>
  <pageSetup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214</v>
      </c>
      <c r="B2" s="24" t="s">
        <v>215</v>
      </c>
    </row>
    <row r="3" spans="1:2" x14ac:dyDescent="0.2">
      <c r="A3" s="100"/>
      <c r="B3" s="12"/>
    </row>
    <row r="4" spans="1:2" ht="15" customHeight="1" x14ac:dyDescent="0.2">
      <c r="A4" s="101" t="s">
        <v>11</v>
      </c>
      <c r="B4" s="27" t="s">
        <v>216</v>
      </c>
    </row>
    <row r="5" spans="1:2" ht="15" customHeight="1" x14ac:dyDescent="0.2">
      <c r="A5" s="99"/>
      <c r="B5" s="27" t="s">
        <v>217</v>
      </c>
    </row>
    <row r="6" spans="1:2" ht="22.5" x14ac:dyDescent="0.2">
      <c r="A6" s="99"/>
      <c r="B6" s="25" t="s">
        <v>218</v>
      </c>
    </row>
    <row r="7" spans="1:2" ht="15" customHeight="1" x14ac:dyDescent="0.2">
      <c r="A7" s="99"/>
      <c r="B7" s="27" t="s">
        <v>219</v>
      </c>
    </row>
    <row r="8" spans="1:2" x14ac:dyDescent="0.2">
      <c r="A8" s="99"/>
    </row>
    <row r="9" spans="1:2" ht="15" customHeight="1" x14ac:dyDescent="0.2">
      <c r="A9" s="101" t="s">
        <v>13</v>
      </c>
      <c r="B9" s="27" t="s">
        <v>220</v>
      </c>
    </row>
    <row r="10" spans="1:2" ht="15" customHeight="1" x14ac:dyDescent="0.2">
      <c r="A10" s="99"/>
      <c r="B10" s="27" t="s">
        <v>221</v>
      </c>
    </row>
    <row r="11" spans="1:2" ht="15" customHeight="1" x14ac:dyDescent="0.2">
      <c r="A11" s="99"/>
      <c r="B11" s="27" t="s">
        <v>222</v>
      </c>
    </row>
    <row r="12" spans="1:2" ht="15" customHeight="1" x14ac:dyDescent="0.2">
      <c r="A12" s="99"/>
      <c r="B12" s="27" t="s">
        <v>223</v>
      </c>
    </row>
    <row r="13" spans="1:2" ht="15" customHeight="1" x14ac:dyDescent="0.2">
      <c r="A13" s="99"/>
      <c r="B13" s="27" t="s">
        <v>224</v>
      </c>
    </row>
    <row r="14" spans="1:2" x14ac:dyDescent="0.2">
      <c r="A14" s="99"/>
    </row>
    <row r="15" spans="1:2" ht="15" customHeight="1" x14ac:dyDescent="0.2">
      <c r="A15" s="101" t="s">
        <v>15</v>
      </c>
      <c r="B15" s="28" t="s">
        <v>225</v>
      </c>
    </row>
    <row r="16" spans="1:2" ht="15" customHeight="1" x14ac:dyDescent="0.2">
      <c r="A16" s="99"/>
      <c r="B16" s="28" t="s">
        <v>226</v>
      </c>
    </row>
    <row r="17" spans="1:2" ht="15" customHeight="1" x14ac:dyDescent="0.2">
      <c r="A17" s="99"/>
      <c r="B17" s="28" t="s">
        <v>227</v>
      </c>
    </row>
    <row r="18" spans="1:2" ht="15" customHeight="1" x14ac:dyDescent="0.2">
      <c r="A18" s="99"/>
      <c r="B18" s="27" t="s">
        <v>228</v>
      </c>
    </row>
    <row r="19" spans="1:2" ht="15" customHeight="1" x14ac:dyDescent="0.2">
      <c r="A19" s="99"/>
      <c r="B19" s="23" t="s">
        <v>229</v>
      </c>
    </row>
    <row r="20" spans="1:2" x14ac:dyDescent="0.2">
      <c r="A20" s="99"/>
    </row>
    <row r="21" spans="1:2" ht="15" customHeight="1" x14ac:dyDescent="0.2">
      <c r="A21" s="101" t="s">
        <v>17</v>
      </c>
      <c r="B21" s="1" t="s">
        <v>230</v>
      </c>
    </row>
    <row r="22" spans="1:2" ht="15" customHeight="1" x14ac:dyDescent="0.2">
      <c r="A22" s="99"/>
      <c r="B22" s="29" t="s">
        <v>231</v>
      </c>
    </row>
    <row r="23" spans="1:2" x14ac:dyDescent="0.2">
      <c r="A23" s="99"/>
    </row>
    <row r="24" spans="1:2" ht="15" customHeight="1" x14ac:dyDescent="0.2">
      <c r="A24" s="101" t="s">
        <v>19</v>
      </c>
      <c r="B24" s="23" t="s">
        <v>232</v>
      </c>
    </row>
    <row r="25" spans="1:2" ht="15" customHeight="1" x14ac:dyDescent="0.2">
      <c r="A25" s="99"/>
      <c r="B25" s="23" t="s">
        <v>233</v>
      </c>
    </row>
    <row r="26" spans="1:2" ht="15" customHeight="1" x14ac:dyDescent="0.2">
      <c r="A26" s="99"/>
      <c r="B26" s="23" t="s">
        <v>234</v>
      </c>
    </row>
    <row r="27" spans="1:2" x14ac:dyDescent="0.2">
      <c r="A27" s="99"/>
    </row>
    <row r="28" spans="1:2" ht="15" customHeight="1" x14ac:dyDescent="0.2">
      <c r="A28" s="101" t="s">
        <v>21</v>
      </c>
      <c r="B28" s="23" t="s">
        <v>235</v>
      </c>
    </row>
    <row r="29" spans="1:2" ht="15" customHeight="1" x14ac:dyDescent="0.2">
      <c r="A29" s="99"/>
      <c r="B29" s="23" t="s">
        <v>236</v>
      </c>
    </row>
    <row r="30" spans="1:2" ht="15" customHeight="1" x14ac:dyDescent="0.2">
      <c r="A30" s="99"/>
      <c r="B30" s="23" t="s">
        <v>237</v>
      </c>
    </row>
    <row r="31" spans="1:2" ht="15" customHeight="1" x14ac:dyDescent="0.2">
      <c r="A31" s="99"/>
      <c r="B31" s="30" t="s">
        <v>238</v>
      </c>
    </row>
    <row r="32" spans="1:2" x14ac:dyDescent="0.2">
      <c r="A32" s="99"/>
    </row>
    <row r="33" spans="1:2" ht="15" customHeight="1" x14ac:dyDescent="0.2">
      <c r="A33" s="101" t="s">
        <v>23</v>
      </c>
      <c r="B33" s="23" t="s">
        <v>239</v>
      </c>
    </row>
    <row r="34" spans="1:2" ht="15" customHeight="1" x14ac:dyDescent="0.2">
      <c r="A34" s="99"/>
      <c r="B34" s="23" t="s">
        <v>240</v>
      </c>
    </row>
    <row r="35" spans="1:2" x14ac:dyDescent="0.2">
      <c r="A35" s="99"/>
    </row>
    <row r="36" spans="1:2" ht="15" customHeight="1" x14ac:dyDescent="0.2">
      <c r="A36" s="101" t="s">
        <v>25</v>
      </c>
      <c r="B36" s="27" t="s">
        <v>241</v>
      </c>
    </row>
    <row r="37" spans="1:2" ht="15" customHeight="1" x14ac:dyDescent="0.2">
      <c r="A37" s="99"/>
      <c r="B37" s="27" t="s">
        <v>242</v>
      </c>
    </row>
    <row r="38" spans="1:2" ht="15" customHeight="1" x14ac:dyDescent="0.2">
      <c r="A38" s="99"/>
      <c r="B38" s="31" t="s">
        <v>243</v>
      </c>
    </row>
    <row r="39" spans="1:2" ht="15" customHeight="1" x14ac:dyDescent="0.2">
      <c r="A39" s="99"/>
      <c r="B39" s="27" t="s">
        <v>244</v>
      </c>
    </row>
    <row r="40" spans="1:2" ht="15" customHeight="1" x14ac:dyDescent="0.2">
      <c r="A40" s="99"/>
      <c r="B40" s="27" t="s">
        <v>245</v>
      </c>
    </row>
    <row r="41" spans="1:2" ht="15" customHeight="1" x14ac:dyDescent="0.2">
      <c r="A41" s="99"/>
      <c r="B41" s="27" t="s">
        <v>246</v>
      </c>
    </row>
    <row r="42" spans="1:2" x14ac:dyDescent="0.2">
      <c r="A42" s="99"/>
    </row>
    <row r="43" spans="1:2" ht="15" customHeight="1" x14ac:dyDescent="0.2">
      <c r="A43" s="101" t="s">
        <v>27</v>
      </c>
      <c r="B43" s="27" t="s">
        <v>247</v>
      </c>
    </row>
    <row r="44" spans="1:2" ht="15" customHeight="1" x14ac:dyDescent="0.2">
      <c r="A44" s="99"/>
      <c r="B44" s="27" t="s">
        <v>248</v>
      </c>
    </row>
    <row r="45" spans="1:2" ht="15" customHeight="1" x14ac:dyDescent="0.2">
      <c r="A45" s="99"/>
      <c r="B45" s="31" t="s">
        <v>249</v>
      </c>
    </row>
    <row r="46" spans="1:2" ht="15" customHeight="1" x14ac:dyDescent="0.2">
      <c r="A46" s="99"/>
      <c r="B46" s="27" t="s">
        <v>250</v>
      </c>
    </row>
    <row r="47" spans="1:2" ht="15" customHeight="1" x14ac:dyDescent="0.2">
      <c r="A47" s="99"/>
      <c r="B47" s="27" t="s">
        <v>251</v>
      </c>
    </row>
    <row r="48" spans="1:2" ht="15" customHeight="1" x14ac:dyDescent="0.2">
      <c r="A48" s="99"/>
      <c r="B48" s="27" t="s">
        <v>252</v>
      </c>
    </row>
    <row r="49" spans="1:2" x14ac:dyDescent="0.2">
      <c r="A49" s="99"/>
    </row>
    <row r="50" spans="1:2" ht="25.5" customHeight="1" x14ac:dyDescent="0.2">
      <c r="A50" s="101" t="s">
        <v>29</v>
      </c>
      <c r="B50" s="25" t="s">
        <v>253</v>
      </c>
    </row>
    <row r="51" spans="1:2" x14ac:dyDescent="0.2">
      <c r="A51" s="99"/>
    </row>
    <row r="52" spans="1:2" ht="15" customHeight="1" x14ac:dyDescent="0.2">
      <c r="A52" s="101" t="s">
        <v>31</v>
      </c>
      <c r="B52" s="27" t="s">
        <v>254</v>
      </c>
    </row>
    <row r="53" spans="1:2" x14ac:dyDescent="0.2">
      <c r="A53" s="99"/>
    </row>
    <row r="54" spans="1:2" ht="15" customHeight="1" x14ac:dyDescent="0.2">
      <c r="A54" s="101" t="s">
        <v>33</v>
      </c>
      <c r="B54" s="28" t="s">
        <v>255</v>
      </c>
    </row>
    <row r="55" spans="1:2" ht="15" customHeight="1" x14ac:dyDescent="0.2">
      <c r="A55" s="99"/>
      <c r="B55" s="28" t="s">
        <v>256</v>
      </c>
    </row>
    <row r="56" spans="1:2" ht="15" customHeight="1" x14ac:dyDescent="0.2">
      <c r="A56" s="99"/>
      <c r="B56" s="28" t="s">
        <v>257</v>
      </c>
    </row>
    <row r="57" spans="1:2" ht="15" customHeight="1" x14ac:dyDescent="0.2">
      <c r="A57" s="99"/>
      <c r="B57" s="28" t="s">
        <v>258</v>
      </c>
    </row>
    <row r="58" spans="1:2" ht="15" customHeight="1" x14ac:dyDescent="0.2">
      <c r="A58" s="99"/>
      <c r="B58" s="28" t="s">
        <v>259</v>
      </c>
    </row>
    <row r="59" spans="1:2" x14ac:dyDescent="0.2">
      <c r="A59" s="99"/>
    </row>
    <row r="60" spans="1:2" ht="15" customHeight="1" x14ac:dyDescent="0.2">
      <c r="A60" s="101" t="s">
        <v>35</v>
      </c>
      <c r="B60" s="23" t="s">
        <v>260</v>
      </c>
    </row>
    <row r="61" spans="1:2" x14ac:dyDescent="0.2">
      <c r="A61" s="99"/>
      <c r="B61" s="23"/>
    </row>
    <row r="62" spans="1:2" ht="15" customHeight="1" x14ac:dyDescent="0.2">
      <c r="A62" s="101" t="s">
        <v>37</v>
      </c>
      <c r="B62" s="27" t="s">
        <v>254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I218"/>
  <sheetViews>
    <sheetView showGridLines="0" topLeftCell="A62" zoomScaleNormal="100" workbookViewId="0">
      <selection activeCell="E73" sqref="E73"/>
    </sheetView>
  </sheetViews>
  <sheetFormatPr baseColWidth="10" defaultColWidth="9.140625" defaultRowHeight="11.25" x14ac:dyDescent="0.2"/>
  <cols>
    <col min="1" max="1" width="10" style="38" customWidth="1"/>
    <col min="2" max="2" width="65.5703125" style="38" customWidth="1"/>
    <col min="3" max="3" width="15.85546875" style="145" customWidth="1"/>
    <col min="4" max="5" width="19.85546875" style="38" customWidth="1"/>
    <col min="6" max="7" width="9.140625" style="38"/>
    <col min="8" max="8" width="14.140625" style="38" bestFit="1" customWidth="1"/>
    <col min="9" max="9" width="12" style="38" bestFit="1" customWidth="1"/>
    <col min="10" max="16384" width="9.140625" style="38"/>
  </cols>
  <sheetData>
    <row r="1" spans="1:5" s="43" customFormat="1" ht="18.95" customHeight="1" x14ac:dyDescent="0.25">
      <c r="A1" s="190" t="str">
        <f>ESF!A1</f>
        <v xml:space="preserve">Municipio de León </v>
      </c>
      <c r="B1" s="190"/>
      <c r="C1" s="190"/>
      <c r="D1" s="34" t="s">
        <v>1</v>
      </c>
      <c r="E1" s="42">
        <f>'Notas a los Edos Financieros'!D1</f>
        <v>2023</v>
      </c>
    </row>
    <row r="2" spans="1:5" s="35" customFormat="1" ht="18.95" customHeight="1" x14ac:dyDescent="0.25">
      <c r="A2" s="190" t="s">
        <v>261</v>
      </c>
      <c r="B2" s="190"/>
      <c r="C2" s="190"/>
      <c r="D2" s="34" t="s">
        <v>3</v>
      </c>
      <c r="E2" s="42" t="str">
        <f>'Notas a los Edos Financieros'!D2</f>
        <v>Trimestral</v>
      </c>
    </row>
    <row r="3" spans="1:5" s="35" customFormat="1" ht="18.95" customHeight="1" x14ac:dyDescent="0.25">
      <c r="A3" s="190" t="str">
        <f>ESF!A3</f>
        <v>Correspondiente del 01 de enero al 30 de septiembre de 2023</v>
      </c>
      <c r="B3" s="190"/>
      <c r="C3" s="190"/>
      <c r="D3" s="34" t="s">
        <v>5</v>
      </c>
      <c r="E3" s="42">
        <f>'Notas a los Edos Financieros'!D3</f>
        <v>3</v>
      </c>
    </row>
    <row r="4" spans="1:5" x14ac:dyDescent="0.2">
      <c r="A4" s="36" t="s">
        <v>67</v>
      </c>
      <c r="B4" s="37"/>
      <c r="C4" s="143"/>
      <c r="D4" s="37"/>
      <c r="E4" s="37"/>
    </row>
    <row r="6" spans="1:5" x14ac:dyDescent="0.2">
      <c r="A6" s="60" t="s">
        <v>262</v>
      </c>
      <c r="B6" s="60"/>
      <c r="C6" s="143"/>
      <c r="D6" s="60"/>
      <c r="E6" s="60"/>
    </row>
    <row r="7" spans="1:5" x14ac:dyDescent="0.2">
      <c r="A7" s="61" t="s">
        <v>69</v>
      </c>
      <c r="B7" s="61" t="s">
        <v>70</v>
      </c>
      <c r="C7" s="144" t="s">
        <v>71</v>
      </c>
      <c r="D7" s="61" t="s">
        <v>263</v>
      </c>
      <c r="E7" s="61"/>
    </row>
    <row r="8" spans="1:5" x14ac:dyDescent="0.2">
      <c r="A8" s="63">
        <v>4100</v>
      </c>
      <c r="B8" s="64" t="s">
        <v>40</v>
      </c>
      <c r="C8" s="142">
        <f>+C9+C19+C25+C28+C34+C37+C46</f>
        <v>2233544355.4899998</v>
      </c>
      <c r="D8" s="64"/>
      <c r="E8" s="176"/>
    </row>
    <row r="9" spans="1:5" x14ac:dyDescent="0.2">
      <c r="A9" s="63">
        <v>4110</v>
      </c>
      <c r="B9" s="64" t="s">
        <v>264</v>
      </c>
      <c r="C9" s="142">
        <f>+SUM(C10:C18)</f>
        <v>1502143845.4599998</v>
      </c>
      <c r="D9" s="64"/>
      <c r="E9" s="62"/>
    </row>
    <row r="10" spans="1:5" x14ac:dyDescent="0.2">
      <c r="A10" s="63">
        <v>4111</v>
      </c>
      <c r="B10" s="64" t="s">
        <v>265</v>
      </c>
      <c r="C10" s="141">
        <v>16864788.890000001</v>
      </c>
      <c r="D10" s="64"/>
      <c r="E10" s="62"/>
    </row>
    <row r="11" spans="1:5" x14ac:dyDescent="0.2">
      <c r="A11" s="63">
        <v>4112</v>
      </c>
      <c r="B11" s="64" t="s">
        <v>266</v>
      </c>
      <c r="C11" s="141">
        <v>1413107231.6399999</v>
      </c>
      <c r="D11" s="64"/>
      <c r="E11" s="62"/>
    </row>
    <row r="12" spans="1:5" x14ac:dyDescent="0.2">
      <c r="A12" s="63">
        <v>4113</v>
      </c>
      <c r="B12" s="64" t="s">
        <v>267</v>
      </c>
      <c r="C12" s="141">
        <v>8395738.0500000007</v>
      </c>
      <c r="D12" s="64"/>
      <c r="E12" s="62"/>
    </row>
    <row r="13" spans="1:5" x14ac:dyDescent="0.2">
      <c r="A13" s="63">
        <v>4114</v>
      </c>
      <c r="B13" s="64" t="s">
        <v>268</v>
      </c>
      <c r="C13" s="141">
        <v>0</v>
      </c>
      <c r="D13" s="64"/>
      <c r="E13" s="62"/>
    </row>
    <row r="14" spans="1:5" x14ac:dyDescent="0.2">
      <c r="A14" s="63">
        <v>4115</v>
      </c>
      <c r="B14" s="64" t="s">
        <v>269</v>
      </c>
      <c r="C14" s="141">
        <v>0</v>
      </c>
      <c r="D14" s="64"/>
      <c r="E14" s="62"/>
    </row>
    <row r="15" spans="1:5" x14ac:dyDescent="0.2">
      <c r="A15" s="63">
        <v>4116</v>
      </c>
      <c r="B15" s="64" t="s">
        <v>270</v>
      </c>
      <c r="C15" s="141">
        <v>0</v>
      </c>
      <c r="D15" s="64"/>
      <c r="E15" s="62"/>
    </row>
    <row r="16" spans="1:5" x14ac:dyDescent="0.2">
      <c r="A16" s="63">
        <v>4117</v>
      </c>
      <c r="B16" s="64" t="s">
        <v>271</v>
      </c>
      <c r="C16" s="141">
        <v>63776086.879999988</v>
      </c>
      <c r="D16" s="64"/>
      <c r="E16" s="62"/>
    </row>
    <row r="17" spans="1:5" ht="22.5" x14ac:dyDescent="0.2">
      <c r="A17" s="63">
        <v>4118</v>
      </c>
      <c r="B17" s="65" t="s">
        <v>272</v>
      </c>
      <c r="C17" s="141">
        <v>0</v>
      </c>
      <c r="D17" s="64"/>
      <c r="E17" s="62"/>
    </row>
    <row r="18" spans="1:5" x14ac:dyDescent="0.2">
      <c r="A18" s="63">
        <v>4119</v>
      </c>
      <c r="B18" s="64" t="s">
        <v>273</v>
      </c>
      <c r="C18" s="141">
        <v>0</v>
      </c>
      <c r="D18" s="64"/>
      <c r="E18" s="62"/>
    </row>
    <row r="19" spans="1:5" x14ac:dyDescent="0.2">
      <c r="A19" s="63">
        <v>4120</v>
      </c>
      <c r="B19" s="64" t="s">
        <v>274</v>
      </c>
      <c r="C19" s="141">
        <f>+SUMSQ(C20:C24)</f>
        <v>0</v>
      </c>
      <c r="D19" s="64"/>
      <c r="E19" s="62"/>
    </row>
    <row r="20" spans="1:5" x14ac:dyDescent="0.2">
      <c r="A20" s="63">
        <v>4121</v>
      </c>
      <c r="B20" s="64" t="s">
        <v>275</v>
      </c>
      <c r="C20" s="141">
        <v>0</v>
      </c>
      <c r="D20" s="64"/>
      <c r="E20" s="62"/>
    </row>
    <row r="21" spans="1:5" x14ac:dyDescent="0.2">
      <c r="A21" s="63">
        <v>4122</v>
      </c>
      <c r="B21" s="64" t="s">
        <v>276</v>
      </c>
      <c r="C21" s="141">
        <v>0</v>
      </c>
      <c r="D21" s="64"/>
      <c r="E21" s="62"/>
    </row>
    <row r="22" spans="1:5" x14ac:dyDescent="0.2">
      <c r="A22" s="63">
        <v>4123</v>
      </c>
      <c r="B22" s="64" t="s">
        <v>277</v>
      </c>
      <c r="C22" s="141">
        <v>0</v>
      </c>
      <c r="D22" s="64"/>
      <c r="E22" s="62"/>
    </row>
    <row r="23" spans="1:5" x14ac:dyDescent="0.2">
      <c r="A23" s="63">
        <v>4124</v>
      </c>
      <c r="B23" s="64" t="s">
        <v>278</v>
      </c>
      <c r="C23" s="141">
        <v>0</v>
      </c>
      <c r="D23" s="64"/>
      <c r="E23" s="62"/>
    </row>
    <row r="24" spans="1:5" x14ac:dyDescent="0.2">
      <c r="A24" s="63">
        <v>4129</v>
      </c>
      <c r="B24" s="64" t="s">
        <v>279</v>
      </c>
      <c r="C24" s="141">
        <v>0</v>
      </c>
      <c r="D24" s="64"/>
      <c r="E24" s="62"/>
    </row>
    <row r="25" spans="1:5" x14ac:dyDescent="0.2">
      <c r="A25" s="63">
        <v>4130</v>
      </c>
      <c r="B25" s="64" t="s">
        <v>280</v>
      </c>
      <c r="C25" s="142">
        <f>+SUM(C26:C27)</f>
        <v>85240.61</v>
      </c>
      <c r="D25" s="64"/>
      <c r="E25" s="62"/>
    </row>
    <row r="26" spans="1:5" x14ac:dyDescent="0.2">
      <c r="A26" s="63">
        <v>4131</v>
      </c>
      <c r="B26" s="64" t="s">
        <v>281</v>
      </c>
      <c r="C26" s="141">
        <v>85240.61</v>
      </c>
      <c r="D26" s="64"/>
      <c r="E26" s="62"/>
    </row>
    <row r="27" spans="1:5" ht="22.5" x14ac:dyDescent="0.2">
      <c r="A27" s="63">
        <v>4132</v>
      </c>
      <c r="B27" s="65" t="s">
        <v>282</v>
      </c>
      <c r="C27" s="141">
        <v>0</v>
      </c>
      <c r="D27" s="64"/>
      <c r="E27" s="62"/>
    </row>
    <row r="28" spans="1:5" x14ac:dyDescent="0.2">
      <c r="A28" s="63">
        <v>4140</v>
      </c>
      <c r="B28" s="64" t="s">
        <v>283</v>
      </c>
      <c r="C28" s="142">
        <f>+SUM(C29:C33)</f>
        <v>328881094.77999997</v>
      </c>
      <c r="D28" s="64"/>
      <c r="E28" s="62"/>
    </row>
    <row r="29" spans="1:5" x14ac:dyDescent="0.2">
      <c r="A29" s="63">
        <v>4141</v>
      </c>
      <c r="B29" s="64" t="s">
        <v>284</v>
      </c>
      <c r="C29" s="141">
        <v>0</v>
      </c>
      <c r="D29" s="64"/>
      <c r="E29" s="62"/>
    </row>
    <row r="30" spans="1:5" x14ac:dyDescent="0.2">
      <c r="A30" s="63">
        <v>4143</v>
      </c>
      <c r="B30" s="64" t="s">
        <v>285</v>
      </c>
      <c r="C30" s="141">
        <v>328662144.71999997</v>
      </c>
      <c r="D30" s="64"/>
      <c r="E30" s="62"/>
    </row>
    <row r="31" spans="1:5" x14ac:dyDescent="0.2">
      <c r="A31" s="63">
        <v>4144</v>
      </c>
      <c r="B31" s="64" t="s">
        <v>286</v>
      </c>
      <c r="C31" s="141">
        <v>218950.06</v>
      </c>
      <c r="D31" s="64"/>
      <c r="E31" s="62"/>
    </row>
    <row r="32" spans="1:5" ht="22.5" x14ac:dyDescent="0.2">
      <c r="A32" s="63">
        <v>4145</v>
      </c>
      <c r="B32" s="65" t="s">
        <v>287</v>
      </c>
      <c r="C32" s="141">
        <v>0</v>
      </c>
      <c r="D32" s="64"/>
      <c r="E32" s="62"/>
    </row>
    <row r="33" spans="1:5" x14ac:dyDescent="0.2">
      <c r="A33" s="63">
        <v>4149</v>
      </c>
      <c r="B33" s="64" t="s">
        <v>288</v>
      </c>
      <c r="C33" s="141">
        <v>0</v>
      </c>
      <c r="D33" s="64"/>
      <c r="E33" s="62"/>
    </row>
    <row r="34" spans="1:5" x14ac:dyDescent="0.2">
      <c r="A34" s="63">
        <v>4150</v>
      </c>
      <c r="B34" s="64" t="s">
        <v>289</v>
      </c>
      <c r="C34" s="142">
        <f>+SUM(C35:C36)</f>
        <v>201751596.44999999</v>
      </c>
      <c r="D34" s="64"/>
      <c r="E34" s="62"/>
    </row>
    <row r="35" spans="1:5" x14ac:dyDescent="0.2">
      <c r="A35" s="63">
        <v>4151</v>
      </c>
      <c r="B35" s="64" t="s">
        <v>289</v>
      </c>
      <c r="C35" s="141">
        <v>201751596.44999999</v>
      </c>
      <c r="D35" s="64"/>
      <c r="E35" s="62"/>
    </row>
    <row r="36" spans="1:5" ht="22.5" x14ac:dyDescent="0.2">
      <c r="A36" s="63">
        <v>4154</v>
      </c>
      <c r="B36" s="65" t="s">
        <v>290</v>
      </c>
      <c r="C36" s="141">
        <v>0</v>
      </c>
      <c r="D36" s="64"/>
      <c r="E36" s="62"/>
    </row>
    <row r="37" spans="1:5" x14ac:dyDescent="0.2">
      <c r="A37" s="63">
        <v>4160</v>
      </c>
      <c r="B37" s="64" t="s">
        <v>291</v>
      </c>
      <c r="C37" s="142">
        <f>+SUM(C38:C45)</f>
        <v>200682578.19</v>
      </c>
      <c r="D37" s="64"/>
      <c r="E37" s="62"/>
    </row>
    <row r="38" spans="1:5" x14ac:dyDescent="0.2">
      <c r="A38" s="63">
        <v>4161</v>
      </c>
      <c r="B38" s="64" t="s">
        <v>292</v>
      </c>
      <c r="C38" s="141">
        <v>0</v>
      </c>
      <c r="D38" s="64"/>
      <c r="E38" s="62"/>
    </row>
    <row r="39" spans="1:5" x14ac:dyDescent="0.2">
      <c r="A39" s="63">
        <v>4162</v>
      </c>
      <c r="B39" s="64" t="s">
        <v>293</v>
      </c>
      <c r="C39" s="141">
        <v>93660391.789999977</v>
      </c>
      <c r="D39" s="64"/>
      <c r="E39" s="62"/>
    </row>
    <row r="40" spans="1:5" x14ac:dyDescent="0.2">
      <c r="A40" s="63">
        <v>4163</v>
      </c>
      <c r="B40" s="64" t="s">
        <v>294</v>
      </c>
      <c r="C40" s="141">
        <v>4458452.63</v>
      </c>
      <c r="D40" s="64"/>
      <c r="E40" s="62"/>
    </row>
    <row r="41" spans="1:5" x14ac:dyDescent="0.2">
      <c r="A41" s="63">
        <v>4164</v>
      </c>
      <c r="B41" s="64" t="s">
        <v>295</v>
      </c>
      <c r="C41" s="141">
        <v>0</v>
      </c>
      <c r="D41" s="64"/>
      <c r="E41" s="62"/>
    </row>
    <row r="42" spans="1:5" x14ac:dyDescent="0.2">
      <c r="A42" s="63">
        <v>4165</v>
      </c>
      <c r="B42" s="64" t="s">
        <v>296</v>
      </c>
      <c r="C42" s="141">
        <v>0</v>
      </c>
      <c r="D42" s="64"/>
      <c r="E42" s="62"/>
    </row>
    <row r="43" spans="1:5" ht="22.5" x14ac:dyDescent="0.2">
      <c r="A43" s="63">
        <v>4166</v>
      </c>
      <c r="B43" s="65" t="s">
        <v>297</v>
      </c>
      <c r="C43" s="141">
        <v>0</v>
      </c>
      <c r="D43" s="64"/>
      <c r="E43" s="62"/>
    </row>
    <row r="44" spans="1:5" x14ac:dyDescent="0.2">
      <c r="A44" s="63">
        <v>4168</v>
      </c>
      <c r="B44" s="64" t="s">
        <v>298</v>
      </c>
      <c r="C44" s="141">
        <v>2483784.5099999998</v>
      </c>
      <c r="D44" s="64"/>
      <c r="E44" s="62"/>
    </row>
    <row r="45" spans="1:5" x14ac:dyDescent="0.2">
      <c r="A45" s="63">
        <v>4169</v>
      </c>
      <c r="B45" s="64" t="s">
        <v>299</v>
      </c>
      <c r="C45" s="141">
        <v>100079949.26000001</v>
      </c>
      <c r="D45" s="64"/>
      <c r="E45" s="62"/>
    </row>
    <row r="46" spans="1:5" x14ac:dyDescent="0.2">
      <c r="A46" s="63">
        <v>4170</v>
      </c>
      <c r="B46" s="64" t="s">
        <v>300</v>
      </c>
      <c r="C46" s="141">
        <f>+SUM(C47:C54)</f>
        <v>0</v>
      </c>
      <c r="D46" s="64"/>
      <c r="E46" s="62"/>
    </row>
    <row r="47" spans="1:5" x14ac:dyDescent="0.2">
      <c r="A47" s="63">
        <v>4171</v>
      </c>
      <c r="B47" s="64" t="s">
        <v>301</v>
      </c>
      <c r="C47" s="141">
        <v>0</v>
      </c>
      <c r="D47" s="64"/>
      <c r="E47" s="62"/>
    </row>
    <row r="48" spans="1:5" x14ac:dyDescent="0.2">
      <c r="A48" s="63">
        <v>4172</v>
      </c>
      <c r="B48" s="64" t="s">
        <v>302</v>
      </c>
      <c r="C48" s="141">
        <v>0</v>
      </c>
      <c r="D48" s="64"/>
      <c r="E48" s="62"/>
    </row>
    <row r="49" spans="1:5" ht="22.5" x14ac:dyDescent="0.2">
      <c r="A49" s="63">
        <v>4173</v>
      </c>
      <c r="B49" s="65" t="s">
        <v>303</v>
      </c>
      <c r="C49" s="141">
        <v>0</v>
      </c>
      <c r="D49" s="64"/>
      <c r="E49" s="62"/>
    </row>
    <row r="50" spans="1:5" ht="22.5" x14ac:dyDescent="0.2">
      <c r="A50" s="63">
        <v>4174</v>
      </c>
      <c r="B50" s="65" t="s">
        <v>304</v>
      </c>
      <c r="C50" s="141">
        <v>0</v>
      </c>
      <c r="D50" s="64"/>
      <c r="E50" s="62"/>
    </row>
    <row r="51" spans="1:5" ht="22.5" x14ac:dyDescent="0.2">
      <c r="A51" s="63">
        <v>4175</v>
      </c>
      <c r="B51" s="65" t="s">
        <v>305</v>
      </c>
      <c r="C51" s="141">
        <v>0</v>
      </c>
      <c r="D51" s="64"/>
      <c r="E51" s="62"/>
    </row>
    <row r="52" spans="1:5" ht="22.5" x14ac:dyDescent="0.2">
      <c r="A52" s="63">
        <v>4176</v>
      </c>
      <c r="B52" s="65" t="s">
        <v>306</v>
      </c>
      <c r="C52" s="141">
        <v>0</v>
      </c>
      <c r="D52" s="64"/>
      <c r="E52" s="62"/>
    </row>
    <row r="53" spans="1:5" ht="22.5" x14ac:dyDescent="0.2">
      <c r="A53" s="63">
        <v>4177</v>
      </c>
      <c r="B53" s="65" t="s">
        <v>307</v>
      </c>
      <c r="C53" s="141">
        <v>0</v>
      </c>
      <c r="D53" s="64"/>
      <c r="E53" s="62"/>
    </row>
    <row r="54" spans="1:5" ht="22.5" x14ac:dyDescent="0.2">
      <c r="A54" s="63">
        <v>4178</v>
      </c>
      <c r="B54" s="65" t="s">
        <v>308</v>
      </c>
      <c r="C54" s="141">
        <v>0</v>
      </c>
      <c r="D54" s="64"/>
      <c r="E54" s="62"/>
    </row>
    <row r="55" spans="1:5" x14ac:dyDescent="0.2">
      <c r="A55" s="63"/>
      <c r="B55" s="65"/>
      <c r="C55" s="141"/>
      <c r="D55" s="64"/>
      <c r="E55" s="62"/>
    </row>
    <row r="56" spans="1:5" x14ac:dyDescent="0.2">
      <c r="A56" s="60" t="s">
        <v>309</v>
      </c>
      <c r="B56" s="60"/>
      <c r="C56" s="143"/>
      <c r="D56" s="60"/>
      <c r="E56" s="60"/>
    </row>
    <row r="57" spans="1:5" x14ac:dyDescent="0.2">
      <c r="A57" s="61" t="s">
        <v>69</v>
      </c>
      <c r="B57" s="61" t="s">
        <v>70</v>
      </c>
      <c r="C57" s="144" t="s">
        <v>71</v>
      </c>
      <c r="D57" s="61" t="s">
        <v>263</v>
      </c>
      <c r="E57" s="61"/>
    </row>
    <row r="58" spans="1:5" ht="33.75" x14ac:dyDescent="0.2">
      <c r="A58" s="63">
        <v>4200</v>
      </c>
      <c r="B58" s="65" t="s">
        <v>310</v>
      </c>
      <c r="C58" s="142">
        <f>+C59+C65</f>
        <v>4811202877.1199999</v>
      </c>
      <c r="D58" s="64"/>
      <c r="E58" s="176"/>
    </row>
    <row r="59" spans="1:5" ht="22.5" x14ac:dyDescent="0.2">
      <c r="A59" s="63">
        <v>4210</v>
      </c>
      <c r="B59" s="65" t="s">
        <v>311</v>
      </c>
      <c r="C59" s="142">
        <f>+SUM(C60:C64)</f>
        <v>4585341297.6899996</v>
      </c>
      <c r="D59" s="64"/>
      <c r="E59" s="62"/>
    </row>
    <row r="60" spans="1:5" x14ac:dyDescent="0.2">
      <c r="A60" s="63">
        <v>4211</v>
      </c>
      <c r="B60" s="64" t="s">
        <v>312</v>
      </c>
      <c r="C60" s="141">
        <v>2840055930.4000001</v>
      </c>
      <c r="D60" s="64"/>
      <c r="E60" s="62"/>
    </row>
    <row r="61" spans="1:5" x14ac:dyDescent="0.2">
      <c r="A61" s="63">
        <v>4212</v>
      </c>
      <c r="B61" s="64" t="s">
        <v>313</v>
      </c>
      <c r="C61" s="141">
        <v>1697617019.6900001</v>
      </c>
      <c r="D61" s="64"/>
      <c r="E61" s="62"/>
    </row>
    <row r="62" spans="1:5" x14ac:dyDescent="0.2">
      <c r="A62" s="63">
        <v>4213</v>
      </c>
      <c r="B62" s="64" t="s">
        <v>314</v>
      </c>
      <c r="C62" s="141">
        <v>560355.03</v>
      </c>
      <c r="D62" s="64"/>
      <c r="E62" s="62"/>
    </row>
    <row r="63" spans="1:5" x14ac:dyDescent="0.2">
      <c r="A63" s="63">
        <v>4214</v>
      </c>
      <c r="B63" s="64" t="s">
        <v>315</v>
      </c>
      <c r="C63" s="141">
        <v>47107992.569999993</v>
      </c>
      <c r="D63" s="64"/>
      <c r="E63" s="62"/>
    </row>
    <row r="64" spans="1:5" x14ac:dyDescent="0.2">
      <c r="A64" s="63">
        <v>4215</v>
      </c>
      <c r="B64" s="64" t="s">
        <v>316</v>
      </c>
      <c r="C64" s="141">
        <v>0</v>
      </c>
      <c r="D64" s="64"/>
      <c r="E64" s="62"/>
    </row>
    <row r="65" spans="1:5" x14ac:dyDescent="0.2">
      <c r="A65" s="63">
        <v>4220</v>
      </c>
      <c r="B65" s="64" t="s">
        <v>317</v>
      </c>
      <c r="C65" s="142">
        <f>+SUM(C66:C69)</f>
        <v>225861579.43000001</v>
      </c>
      <c r="D65" s="64"/>
      <c r="E65" s="62"/>
    </row>
    <row r="66" spans="1:5" x14ac:dyDescent="0.2">
      <c r="A66" s="63">
        <v>4221</v>
      </c>
      <c r="B66" s="64" t="s">
        <v>318</v>
      </c>
      <c r="C66" s="141">
        <v>225861579.43000001</v>
      </c>
      <c r="D66" s="64"/>
      <c r="E66" s="62"/>
    </row>
    <row r="67" spans="1:5" x14ac:dyDescent="0.2">
      <c r="A67" s="63">
        <v>4223</v>
      </c>
      <c r="B67" s="64" t="s">
        <v>319</v>
      </c>
      <c r="C67" s="141">
        <v>0</v>
      </c>
      <c r="D67" s="64"/>
      <c r="E67" s="62"/>
    </row>
    <row r="68" spans="1:5" x14ac:dyDescent="0.2">
      <c r="A68" s="63">
        <v>4225</v>
      </c>
      <c r="B68" s="64" t="s">
        <v>320</v>
      </c>
      <c r="C68" s="141">
        <v>0</v>
      </c>
      <c r="D68" s="64"/>
      <c r="E68" s="62"/>
    </row>
    <row r="69" spans="1:5" x14ac:dyDescent="0.2">
      <c r="A69" s="63">
        <v>4227</v>
      </c>
      <c r="B69" s="64" t="s">
        <v>321</v>
      </c>
      <c r="C69" s="141">
        <v>0</v>
      </c>
      <c r="D69" s="64"/>
      <c r="E69" s="62"/>
    </row>
    <row r="70" spans="1:5" x14ac:dyDescent="0.2">
      <c r="A70" s="62"/>
      <c r="B70" s="62"/>
      <c r="D70" s="62"/>
      <c r="E70" s="62"/>
    </row>
    <row r="71" spans="1:5" x14ac:dyDescent="0.2">
      <c r="A71" s="60" t="s">
        <v>322</v>
      </c>
      <c r="B71" s="60"/>
      <c r="C71" s="143"/>
      <c r="D71" s="60"/>
      <c r="E71" s="60"/>
    </row>
    <row r="72" spans="1:5" x14ac:dyDescent="0.2">
      <c r="A72" s="61" t="s">
        <v>69</v>
      </c>
      <c r="B72" s="61" t="s">
        <v>70</v>
      </c>
      <c r="C72" s="144" t="s">
        <v>71</v>
      </c>
      <c r="D72" s="61" t="s">
        <v>192</v>
      </c>
      <c r="E72" s="61" t="s">
        <v>89</v>
      </c>
    </row>
    <row r="73" spans="1:5" x14ac:dyDescent="0.2">
      <c r="A73" s="66">
        <v>4300</v>
      </c>
      <c r="B73" s="64" t="s">
        <v>44</v>
      </c>
      <c r="C73" s="142">
        <f>+C74+C77+C83+C85+C87</f>
        <v>18813266.59</v>
      </c>
      <c r="D73" s="64"/>
      <c r="E73" s="177"/>
    </row>
    <row r="74" spans="1:5" x14ac:dyDescent="0.2">
      <c r="A74" s="66">
        <v>4310</v>
      </c>
      <c r="B74" s="64" t="s">
        <v>323</v>
      </c>
      <c r="C74" s="141">
        <f>+SUM(C75:C76)</f>
        <v>0</v>
      </c>
      <c r="D74" s="64"/>
      <c r="E74" s="64"/>
    </row>
    <row r="75" spans="1:5" x14ac:dyDescent="0.2">
      <c r="A75" s="66">
        <v>4311</v>
      </c>
      <c r="B75" s="64" t="s">
        <v>324</v>
      </c>
      <c r="C75" s="141">
        <v>0</v>
      </c>
      <c r="D75" s="64"/>
      <c r="E75" s="64"/>
    </row>
    <row r="76" spans="1:5" x14ac:dyDescent="0.2">
      <c r="A76" s="66">
        <v>4319</v>
      </c>
      <c r="B76" s="64" t="s">
        <v>325</v>
      </c>
      <c r="C76" s="141">
        <v>0</v>
      </c>
      <c r="D76" s="64"/>
      <c r="E76" s="64"/>
    </row>
    <row r="77" spans="1:5" x14ac:dyDescent="0.2">
      <c r="A77" s="66">
        <v>4320</v>
      </c>
      <c r="B77" s="64" t="s">
        <v>326</v>
      </c>
      <c r="C77" s="142">
        <f>+SUM(C78:C82)</f>
        <v>10595.91</v>
      </c>
      <c r="D77" s="64"/>
      <c r="E77" s="64"/>
    </row>
    <row r="78" spans="1:5" x14ac:dyDescent="0.2">
      <c r="A78" s="66">
        <v>4321</v>
      </c>
      <c r="B78" s="64" t="s">
        <v>327</v>
      </c>
      <c r="C78" s="141">
        <v>0</v>
      </c>
      <c r="D78" s="64"/>
      <c r="E78" s="64"/>
    </row>
    <row r="79" spans="1:5" x14ac:dyDescent="0.2">
      <c r="A79" s="66">
        <v>4322</v>
      </c>
      <c r="B79" s="64" t="s">
        <v>328</v>
      </c>
      <c r="C79" s="141">
        <v>0</v>
      </c>
      <c r="D79" s="64"/>
      <c r="E79" s="64"/>
    </row>
    <row r="80" spans="1:5" x14ac:dyDescent="0.2">
      <c r="A80" s="66">
        <v>4323</v>
      </c>
      <c r="B80" s="64" t="s">
        <v>329</v>
      </c>
      <c r="C80" s="141">
        <v>0</v>
      </c>
      <c r="D80" s="64"/>
      <c r="E80" s="64"/>
    </row>
    <row r="81" spans="1:5" x14ac:dyDescent="0.2">
      <c r="A81" s="66">
        <v>4324</v>
      </c>
      <c r="B81" s="64" t="s">
        <v>330</v>
      </c>
      <c r="C81" s="141">
        <v>0</v>
      </c>
      <c r="D81" s="64"/>
      <c r="E81" s="64"/>
    </row>
    <row r="82" spans="1:5" x14ac:dyDescent="0.2">
      <c r="A82" s="66">
        <v>4325</v>
      </c>
      <c r="B82" s="64" t="s">
        <v>331</v>
      </c>
      <c r="C82" s="141">
        <v>10595.91</v>
      </c>
      <c r="D82" s="64"/>
      <c r="E82" s="64"/>
    </row>
    <row r="83" spans="1:5" x14ac:dyDescent="0.2">
      <c r="A83" s="66">
        <v>4330</v>
      </c>
      <c r="B83" s="64" t="s">
        <v>332</v>
      </c>
      <c r="C83" s="141">
        <f>+SUM(C84)</f>
        <v>0</v>
      </c>
      <c r="D83" s="64"/>
      <c r="E83" s="64"/>
    </row>
    <row r="84" spans="1:5" x14ac:dyDescent="0.2">
      <c r="A84" s="66">
        <v>4331</v>
      </c>
      <c r="B84" s="64" t="s">
        <v>332</v>
      </c>
      <c r="C84" s="141">
        <v>0</v>
      </c>
      <c r="D84" s="64"/>
      <c r="E84" s="64"/>
    </row>
    <row r="85" spans="1:5" x14ac:dyDescent="0.2">
      <c r="A85" s="66">
        <v>4340</v>
      </c>
      <c r="B85" s="64" t="s">
        <v>333</v>
      </c>
      <c r="C85" s="142">
        <f>+SUM(C86)</f>
        <v>1430000</v>
      </c>
      <c r="D85" s="64"/>
      <c r="E85" s="64"/>
    </row>
    <row r="86" spans="1:5" x14ac:dyDescent="0.2">
      <c r="A86" s="66">
        <v>4341</v>
      </c>
      <c r="B86" s="64" t="s">
        <v>333</v>
      </c>
      <c r="C86" s="141">
        <v>1430000</v>
      </c>
      <c r="D86" s="64"/>
      <c r="E86" s="64"/>
    </row>
    <row r="87" spans="1:5" x14ac:dyDescent="0.2">
      <c r="A87" s="66">
        <v>4390</v>
      </c>
      <c r="B87" s="64" t="s">
        <v>334</v>
      </c>
      <c r="C87" s="142">
        <f>+SUM(C88:C94)</f>
        <v>17372670.68</v>
      </c>
      <c r="D87" s="64"/>
      <c r="E87" s="64"/>
    </row>
    <row r="88" spans="1:5" x14ac:dyDescent="0.2">
      <c r="A88" s="66">
        <v>4392</v>
      </c>
      <c r="B88" s="64" t="s">
        <v>335</v>
      </c>
      <c r="C88" s="141">
        <v>0</v>
      </c>
      <c r="D88" s="64"/>
      <c r="E88" s="64"/>
    </row>
    <row r="89" spans="1:5" x14ac:dyDescent="0.2">
      <c r="A89" s="66">
        <v>4393</v>
      </c>
      <c r="B89" s="64" t="s">
        <v>336</v>
      </c>
      <c r="C89" s="141">
        <v>0</v>
      </c>
      <c r="D89" s="64"/>
      <c r="E89" s="64"/>
    </row>
    <row r="90" spans="1:5" x14ac:dyDescent="0.2">
      <c r="A90" s="66">
        <v>4394</v>
      </c>
      <c r="B90" s="64" t="s">
        <v>337</v>
      </c>
      <c r="C90" s="141">
        <v>0</v>
      </c>
      <c r="D90" s="64"/>
      <c r="E90" s="64"/>
    </row>
    <row r="91" spans="1:5" x14ac:dyDescent="0.2">
      <c r="A91" s="66">
        <v>4395</v>
      </c>
      <c r="B91" s="64" t="s">
        <v>338</v>
      </c>
      <c r="C91" s="141">
        <v>0</v>
      </c>
      <c r="D91" s="64"/>
      <c r="E91" s="64"/>
    </row>
    <row r="92" spans="1:5" x14ac:dyDescent="0.2">
      <c r="A92" s="66">
        <v>4396</v>
      </c>
      <c r="B92" s="64" t="s">
        <v>339</v>
      </c>
      <c r="C92" s="141">
        <v>0</v>
      </c>
      <c r="D92" s="64"/>
      <c r="E92" s="64"/>
    </row>
    <row r="93" spans="1:5" x14ac:dyDescent="0.2">
      <c r="A93" s="66">
        <v>4397</v>
      </c>
      <c r="B93" s="64" t="s">
        <v>340</v>
      </c>
      <c r="C93" s="141">
        <v>0</v>
      </c>
      <c r="D93" s="64"/>
      <c r="E93" s="64"/>
    </row>
    <row r="94" spans="1:5" x14ac:dyDescent="0.2">
      <c r="A94" s="66">
        <v>4399</v>
      </c>
      <c r="B94" s="64" t="s">
        <v>334</v>
      </c>
      <c r="C94" s="141">
        <v>17372670.68</v>
      </c>
      <c r="D94" s="64"/>
      <c r="E94" s="64"/>
    </row>
    <row r="95" spans="1:5" x14ac:dyDescent="0.2">
      <c r="A95" s="62"/>
      <c r="B95" s="62"/>
      <c r="D95" s="62"/>
      <c r="E95" s="62"/>
    </row>
    <row r="96" spans="1:5" x14ac:dyDescent="0.2">
      <c r="A96" s="60" t="s">
        <v>341</v>
      </c>
      <c r="B96" s="60"/>
      <c r="C96" s="143"/>
      <c r="D96" s="60"/>
      <c r="E96" s="60"/>
    </row>
    <row r="97" spans="1:9" x14ac:dyDescent="0.2">
      <c r="A97" s="61" t="s">
        <v>69</v>
      </c>
      <c r="B97" s="61" t="s">
        <v>70</v>
      </c>
      <c r="C97" s="144" t="s">
        <v>71</v>
      </c>
      <c r="D97" s="61" t="s">
        <v>342</v>
      </c>
      <c r="E97" s="61" t="s">
        <v>89</v>
      </c>
    </row>
    <row r="98" spans="1:9" x14ac:dyDescent="0.2">
      <c r="A98" s="66">
        <v>5000</v>
      </c>
      <c r="B98" s="64" t="s">
        <v>46</v>
      </c>
      <c r="C98" s="142">
        <f>+C99+C127+C160+C170+C185+C214</f>
        <v>5024909302.6800003</v>
      </c>
      <c r="D98" s="146">
        <f t="shared" ref="D98:D129" si="0">IFERROR(C98/$C$98,"")</f>
        <v>1</v>
      </c>
      <c r="E98" s="147"/>
      <c r="F98" s="175"/>
      <c r="H98" s="160"/>
      <c r="I98" s="175"/>
    </row>
    <row r="99" spans="1:9" x14ac:dyDescent="0.2">
      <c r="A99" s="66">
        <v>5100</v>
      </c>
      <c r="B99" s="64" t="s">
        <v>343</v>
      </c>
      <c r="C99" s="142">
        <f>+C100+C107+C117</f>
        <v>3232614976.73</v>
      </c>
      <c r="D99" s="146">
        <f t="shared" si="0"/>
        <v>0.64331807441895661</v>
      </c>
      <c r="E99" s="64"/>
      <c r="H99" s="160"/>
      <c r="I99" s="175"/>
    </row>
    <row r="100" spans="1:9" x14ac:dyDescent="0.2">
      <c r="A100" s="66">
        <v>5110</v>
      </c>
      <c r="B100" s="64" t="s">
        <v>344</v>
      </c>
      <c r="C100" s="142">
        <f>+SUM(C101:C106)</f>
        <v>1998431361.6000001</v>
      </c>
      <c r="D100" s="146">
        <f t="shared" si="0"/>
        <v>0.39770496166650227</v>
      </c>
      <c r="E100" s="147" t="s">
        <v>345</v>
      </c>
      <c r="H100" s="160"/>
      <c r="I100" s="175"/>
    </row>
    <row r="101" spans="1:9" x14ac:dyDescent="0.2">
      <c r="A101" s="66">
        <v>5111</v>
      </c>
      <c r="B101" s="64" t="s">
        <v>346</v>
      </c>
      <c r="C101" s="141">
        <v>900444971.25</v>
      </c>
      <c r="D101" s="146">
        <f t="shared" si="0"/>
        <v>0.17919626345688547</v>
      </c>
      <c r="E101" s="64"/>
      <c r="H101" s="160"/>
      <c r="I101" s="175"/>
    </row>
    <row r="102" spans="1:9" x14ac:dyDescent="0.2">
      <c r="A102" s="66">
        <v>5112</v>
      </c>
      <c r="B102" s="64" t="s">
        <v>347</v>
      </c>
      <c r="C102" s="141">
        <v>30444295.829999998</v>
      </c>
      <c r="D102" s="146">
        <f t="shared" si="0"/>
        <v>6.0586756886861111E-3</v>
      </c>
      <c r="E102" s="64"/>
      <c r="H102" s="160"/>
      <c r="I102" s="175"/>
    </row>
    <row r="103" spans="1:9" x14ac:dyDescent="0.2">
      <c r="A103" s="66">
        <v>5113</v>
      </c>
      <c r="B103" s="64" t="s">
        <v>348</v>
      </c>
      <c r="C103" s="141">
        <v>78148374.189999998</v>
      </c>
      <c r="D103" s="146">
        <f t="shared" si="0"/>
        <v>1.5552195966665528E-2</v>
      </c>
      <c r="E103" s="64"/>
      <c r="H103" s="160"/>
      <c r="I103" s="175"/>
    </row>
    <row r="104" spans="1:9" x14ac:dyDescent="0.2">
      <c r="A104" s="66">
        <v>5114</v>
      </c>
      <c r="B104" s="64" t="s">
        <v>349</v>
      </c>
      <c r="C104" s="141">
        <v>377144082.43000001</v>
      </c>
      <c r="D104" s="146">
        <f t="shared" si="0"/>
        <v>7.5054903424595712E-2</v>
      </c>
      <c r="E104" s="64"/>
      <c r="H104" s="160"/>
      <c r="I104" s="175"/>
    </row>
    <row r="105" spans="1:9" x14ac:dyDescent="0.2">
      <c r="A105" s="66">
        <v>5115</v>
      </c>
      <c r="B105" s="64" t="s">
        <v>350</v>
      </c>
      <c r="C105" s="141">
        <v>612249637.9000001</v>
      </c>
      <c r="D105" s="146">
        <f t="shared" si="0"/>
        <v>0.12184292312966943</v>
      </c>
      <c r="E105" s="64"/>
      <c r="H105" s="160"/>
      <c r="I105" s="175"/>
    </row>
    <row r="106" spans="1:9" x14ac:dyDescent="0.2">
      <c r="A106" s="66">
        <v>5116</v>
      </c>
      <c r="B106" s="64" t="s">
        <v>351</v>
      </c>
      <c r="C106" s="141">
        <v>0</v>
      </c>
      <c r="D106" s="146">
        <f t="shared" si="0"/>
        <v>0</v>
      </c>
      <c r="E106" s="64"/>
      <c r="H106" s="160"/>
      <c r="I106" s="175"/>
    </row>
    <row r="107" spans="1:9" x14ac:dyDescent="0.2">
      <c r="A107" s="66">
        <v>5120</v>
      </c>
      <c r="B107" s="64" t="s">
        <v>352</v>
      </c>
      <c r="C107" s="142">
        <f>+SUM(C108:C116)</f>
        <v>217170192.70999998</v>
      </c>
      <c r="D107" s="146">
        <f t="shared" si="0"/>
        <v>4.3218728862264993E-2</v>
      </c>
      <c r="E107" s="64"/>
      <c r="H107" s="160"/>
      <c r="I107" s="175"/>
    </row>
    <row r="108" spans="1:9" x14ac:dyDescent="0.2">
      <c r="A108" s="66">
        <v>5121</v>
      </c>
      <c r="B108" s="64" t="s">
        <v>353</v>
      </c>
      <c r="C108" s="141">
        <v>7871934.370000001</v>
      </c>
      <c r="D108" s="146">
        <f t="shared" si="0"/>
        <v>1.5665823790693217E-3</v>
      </c>
      <c r="E108" s="64"/>
      <c r="H108" s="160"/>
      <c r="I108" s="175"/>
    </row>
    <row r="109" spans="1:9" x14ac:dyDescent="0.2">
      <c r="A109" s="66">
        <v>5122</v>
      </c>
      <c r="B109" s="64" t="s">
        <v>354</v>
      </c>
      <c r="C109" s="141">
        <v>11378852.02</v>
      </c>
      <c r="D109" s="146">
        <f t="shared" si="0"/>
        <v>2.2644890354401358E-3</v>
      </c>
      <c r="E109" s="64"/>
      <c r="H109" s="160"/>
      <c r="I109" s="175"/>
    </row>
    <row r="110" spans="1:9" x14ac:dyDescent="0.2">
      <c r="A110" s="66">
        <v>5123</v>
      </c>
      <c r="B110" s="64" t="s">
        <v>355</v>
      </c>
      <c r="C110" s="141">
        <v>166902</v>
      </c>
      <c r="D110" s="146">
        <f t="shared" si="0"/>
        <v>3.3214927861679807E-5</v>
      </c>
      <c r="E110" s="64"/>
      <c r="H110" s="160"/>
      <c r="I110" s="175"/>
    </row>
    <row r="111" spans="1:9" x14ac:dyDescent="0.2">
      <c r="A111" s="66">
        <v>5124</v>
      </c>
      <c r="B111" s="64" t="s">
        <v>356</v>
      </c>
      <c r="C111" s="141">
        <v>13497307.830000002</v>
      </c>
      <c r="D111" s="146">
        <f t="shared" si="0"/>
        <v>2.6860798905964942E-3</v>
      </c>
      <c r="E111" s="64"/>
      <c r="H111" s="160"/>
      <c r="I111" s="175"/>
    </row>
    <row r="112" spans="1:9" x14ac:dyDescent="0.2">
      <c r="A112" s="66">
        <v>5125</v>
      </c>
      <c r="B112" s="64" t="s">
        <v>357</v>
      </c>
      <c r="C112" s="141">
        <v>10742218.09</v>
      </c>
      <c r="D112" s="146">
        <f t="shared" si="0"/>
        <v>2.1377934292805471E-3</v>
      </c>
      <c r="E112" s="64"/>
      <c r="H112" s="160"/>
      <c r="I112" s="175"/>
    </row>
    <row r="113" spans="1:9" x14ac:dyDescent="0.2">
      <c r="A113" s="66">
        <v>5126</v>
      </c>
      <c r="B113" s="64" t="s">
        <v>358</v>
      </c>
      <c r="C113" s="141">
        <v>119105836.89</v>
      </c>
      <c r="D113" s="146">
        <f t="shared" si="0"/>
        <v>2.3703081929553581E-2</v>
      </c>
      <c r="E113" s="64"/>
      <c r="H113" s="160"/>
      <c r="I113" s="175"/>
    </row>
    <row r="114" spans="1:9" x14ac:dyDescent="0.2">
      <c r="A114" s="66">
        <v>5127</v>
      </c>
      <c r="B114" s="64" t="s">
        <v>359</v>
      </c>
      <c r="C114" s="141">
        <v>29248069.599999998</v>
      </c>
      <c r="D114" s="146">
        <f t="shared" si="0"/>
        <v>5.8206164207582302E-3</v>
      </c>
      <c r="E114" s="64"/>
      <c r="H114" s="160"/>
      <c r="I114" s="175"/>
    </row>
    <row r="115" spans="1:9" x14ac:dyDescent="0.2">
      <c r="A115" s="66">
        <v>5128</v>
      </c>
      <c r="B115" s="64" t="s">
        <v>360</v>
      </c>
      <c r="C115" s="141">
        <v>4602431.21</v>
      </c>
      <c r="D115" s="146">
        <f t="shared" si="0"/>
        <v>9.1592324015586223E-4</v>
      </c>
      <c r="E115" s="64"/>
      <c r="H115" s="160"/>
      <c r="I115" s="175"/>
    </row>
    <row r="116" spans="1:9" x14ac:dyDescent="0.2">
      <c r="A116" s="66">
        <v>5129</v>
      </c>
      <c r="B116" s="64" t="s">
        <v>361</v>
      </c>
      <c r="C116" s="141">
        <v>20556640.699999999</v>
      </c>
      <c r="D116" s="146">
        <f t="shared" si="0"/>
        <v>4.0909476095491431E-3</v>
      </c>
      <c r="E116" s="64"/>
      <c r="H116" s="160"/>
      <c r="I116" s="175"/>
    </row>
    <row r="117" spans="1:9" x14ac:dyDescent="0.2">
      <c r="A117" s="66">
        <v>5130</v>
      </c>
      <c r="B117" s="64" t="s">
        <v>362</v>
      </c>
      <c r="C117" s="142">
        <f>+SUM(C118:C126)</f>
        <v>1017013422.4200001</v>
      </c>
      <c r="D117" s="146">
        <f t="shared" si="0"/>
        <v>0.20239438389018943</v>
      </c>
      <c r="E117" s="147" t="s">
        <v>363</v>
      </c>
      <c r="H117" s="160"/>
      <c r="I117" s="175"/>
    </row>
    <row r="118" spans="1:9" x14ac:dyDescent="0.2">
      <c r="A118" s="66">
        <v>5131</v>
      </c>
      <c r="B118" s="64" t="s">
        <v>364</v>
      </c>
      <c r="C118" s="141">
        <v>191130522.14000005</v>
      </c>
      <c r="D118" s="146">
        <f t="shared" si="0"/>
        <v>3.8036611335066667E-2</v>
      </c>
      <c r="E118" s="64"/>
      <c r="H118" s="160"/>
      <c r="I118" s="175"/>
    </row>
    <row r="119" spans="1:9" x14ac:dyDescent="0.2">
      <c r="A119" s="66">
        <v>5132</v>
      </c>
      <c r="B119" s="64" t="s">
        <v>365</v>
      </c>
      <c r="C119" s="141">
        <v>59767831.870000005</v>
      </c>
      <c r="D119" s="146">
        <f t="shared" si="0"/>
        <v>1.1894310577530872E-2</v>
      </c>
      <c r="E119" s="64"/>
      <c r="H119" s="160"/>
      <c r="I119" s="175"/>
    </row>
    <row r="120" spans="1:9" x14ac:dyDescent="0.2">
      <c r="A120" s="66">
        <v>5133</v>
      </c>
      <c r="B120" s="64" t="s">
        <v>366</v>
      </c>
      <c r="C120" s="141">
        <v>82675841.100000009</v>
      </c>
      <c r="D120" s="146">
        <f t="shared" si="0"/>
        <v>1.6453200668896734E-2</v>
      </c>
      <c r="E120" s="64"/>
      <c r="H120" s="160"/>
      <c r="I120" s="175"/>
    </row>
    <row r="121" spans="1:9" x14ac:dyDescent="0.2">
      <c r="A121" s="66">
        <v>5134</v>
      </c>
      <c r="B121" s="64" t="s">
        <v>367</v>
      </c>
      <c r="C121" s="141">
        <v>39299064.009999998</v>
      </c>
      <c r="D121" s="146">
        <f t="shared" si="0"/>
        <v>7.8208504159547939E-3</v>
      </c>
      <c r="E121" s="64"/>
      <c r="H121" s="160"/>
      <c r="I121" s="175"/>
    </row>
    <row r="122" spans="1:9" x14ac:dyDescent="0.2">
      <c r="A122" s="66">
        <v>5135</v>
      </c>
      <c r="B122" s="64" t="s">
        <v>368</v>
      </c>
      <c r="C122" s="141">
        <v>460335903.66000003</v>
      </c>
      <c r="D122" s="146">
        <f t="shared" si="0"/>
        <v>9.1610788559802078E-2</v>
      </c>
      <c r="E122" s="64"/>
      <c r="H122" s="160"/>
      <c r="I122" s="175"/>
    </row>
    <row r="123" spans="1:9" x14ac:dyDescent="0.2">
      <c r="A123" s="66">
        <v>5136</v>
      </c>
      <c r="B123" s="64" t="s">
        <v>369</v>
      </c>
      <c r="C123" s="141">
        <v>78479990.210000008</v>
      </c>
      <c r="D123" s="146">
        <f t="shared" si="0"/>
        <v>1.5618190395624306E-2</v>
      </c>
      <c r="E123" s="64"/>
      <c r="H123" s="160"/>
      <c r="I123" s="175"/>
    </row>
    <row r="124" spans="1:9" x14ac:dyDescent="0.2">
      <c r="A124" s="66">
        <v>5137</v>
      </c>
      <c r="B124" s="64" t="s">
        <v>370</v>
      </c>
      <c r="C124" s="141">
        <v>1638649.53</v>
      </c>
      <c r="D124" s="146">
        <f t="shared" si="0"/>
        <v>3.2610529490075327E-4</v>
      </c>
      <c r="E124" s="64"/>
      <c r="H124" s="160"/>
      <c r="I124" s="175"/>
    </row>
    <row r="125" spans="1:9" x14ac:dyDescent="0.2">
      <c r="A125" s="66">
        <v>5138</v>
      </c>
      <c r="B125" s="64" t="s">
        <v>371</v>
      </c>
      <c r="C125" s="141">
        <v>41616793.280000001</v>
      </c>
      <c r="D125" s="146">
        <f t="shared" si="0"/>
        <v>8.2820983968415057E-3</v>
      </c>
      <c r="E125" s="64"/>
      <c r="H125" s="160"/>
      <c r="I125" s="175"/>
    </row>
    <row r="126" spans="1:9" x14ac:dyDescent="0.2">
      <c r="A126" s="66">
        <v>5139</v>
      </c>
      <c r="B126" s="64" t="s">
        <v>372</v>
      </c>
      <c r="C126" s="141">
        <v>62068826.620000005</v>
      </c>
      <c r="D126" s="146">
        <f t="shared" si="0"/>
        <v>1.2352228245571722E-2</v>
      </c>
      <c r="E126" s="64"/>
      <c r="H126" s="160"/>
      <c r="I126" s="175"/>
    </row>
    <row r="127" spans="1:9" x14ac:dyDescent="0.2">
      <c r="A127" s="66">
        <v>5200</v>
      </c>
      <c r="B127" s="64" t="s">
        <v>373</v>
      </c>
      <c r="C127" s="142">
        <f>+C128+C131+C134+C137+C142+C146+C149+C151+C157</f>
        <v>1194604454.8200002</v>
      </c>
      <c r="D127" s="146">
        <f t="shared" si="0"/>
        <v>0.2377365207731941</v>
      </c>
      <c r="E127" s="64"/>
      <c r="H127" s="160"/>
      <c r="I127" s="175"/>
    </row>
    <row r="128" spans="1:9" x14ac:dyDescent="0.2">
      <c r="A128" s="66">
        <v>5210</v>
      </c>
      <c r="B128" s="64" t="s">
        <v>374</v>
      </c>
      <c r="C128" s="142">
        <f>+SUM(C129:C130)</f>
        <v>28969557.68</v>
      </c>
      <c r="D128" s="146">
        <f t="shared" si="0"/>
        <v>5.7651901626461768E-3</v>
      </c>
      <c r="E128" s="64"/>
      <c r="H128" s="160"/>
      <c r="I128" s="175"/>
    </row>
    <row r="129" spans="1:9" x14ac:dyDescent="0.2">
      <c r="A129" s="66">
        <v>5211</v>
      </c>
      <c r="B129" s="64" t="s">
        <v>375</v>
      </c>
      <c r="C129" s="141">
        <v>28969557.68</v>
      </c>
      <c r="D129" s="146">
        <f t="shared" si="0"/>
        <v>5.7651901626461768E-3</v>
      </c>
      <c r="E129" s="64"/>
      <c r="H129" s="160"/>
      <c r="I129" s="175"/>
    </row>
    <row r="130" spans="1:9" x14ac:dyDescent="0.2">
      <c r="A130" s="66">
        <v>5212</v>
      </c>
      <c r="B130" s="64" t="s">
        <v>376</v>
      </c>
      <c r="C130" s="141">
        <v>0</v>
      </c>
      <c r="D130" s="146">
        <f t="shared" ref="D130:D161" si="1">IFERROR(C130/$C$98,"")</f>
        <v>0</v>
      </c>
      <c r="E130" s="64"/>
      <c r="H130" s="160"/>
      <c r="I130" s="175"/>
    </row>
    <row r="131" spans="1:9" x14ac:dyDescent="0.2">
      <c r="A131" s="66">
        <v>5220</v>
      </c>
      <c r="B131" s="64" t="s">
        <v>377</v>
      </c>
      <c r="C131" s="142">
        <f>+SUM(C132:C133)</f>
        <v>895714909.8900001</v>
      </c>
      <c r="D131" s="146">
        <f t="shared" si="1"/>
        <v>0.17825494072346276</v>
      </c>
      <c r="E131" s="147" t="s">
        <v>378</v>
      </c>
      <c r="H131" s="160"/>
      <c r="I131" s="175"/>
    </row>
    <row r="132" spans="1:9" x14ac:dyDescent="0.2">
      <c r="A132" s="66">
        <v>5221</v>
      </c>
      <c r="B132" s="64" t="s">
        <v>379</v>
      </c>
      <c r="C132" s="141">
        <v>0</v>
      </c>
      <c r="D132" s="146">
        <f t="shared" si="1"/>
        <v>0</v>
      </c>
      <c r="E132" s="64"/>
      <c r="H132" s="160"/>
      <c r="I132" s="175"/>
    </row>
    <row r="133" spans="1:9" x14ac:dyDescent="0.2">
      <c r="A133" s="66">
        <v>5222</v>
      </c>
      <c r="B133" s="64" t="s">
        <v>380</v>
      </c>
      <c r="C133" s="141">
        <v>895714909.8900001</v>
      </c>
      <c r="D133" s="146">
        <f t="shared" si="1"/>
        <v>0.17825494072346276</v>
      </c>
      <c r="E133" s="64"/>
      <c r="H133" s="160"/>
      <c r="I133" s="175"/>
    </row>
    <row r="134" spans="1:9" x14ac:dyDescent="0.2">
      <c r="A134" s="66">
        <v>5230</v>
      </c>
      <c r="B134" s="64" t="s">
        <v>319</v>
      </c>
      <c r="C134" s="142">
        <f>+SUM(C135:C136)</f>
        <v>64152173</v>
      </c>
      <c r="D134" s="146">
        <f t="shared" si="1"/>
        <v>1.2766832023373016E-2</v>
      </c>
      <c r="E134" s="64"/>
      <c r="H134" s="160"/>
      <c r="I134" s="175"/>
    </row>
    <row r="135" spans="1:9" x14ac:dyDescent="0.2">
      <c r="A135" s="66">
        <v>5231</v>
      </c>
      <c r="B135" s="64" t="s">
        <v>381</v>
      </c>
      <c r="C135" s="141">
        <v>64152173</v>
      </c>
      <c r="D135" s="146">
        <f t="shared" si="1"/>
        <v>1.2766832023373016E-2</v>
      </c>
      <c r="E135" s="64"/>
      <c r="H135" s="160"/>
      <c r="I135" s="175"/>
    </row>
    <row r="136" spans="1:9" x14ac:dyDescent="0.2">
      <c r="A136" s="66">
        <v>5232</v>
      </c>
      <c r="B136" s="64" t="s">
        <v>382</v>
      </c>
      <c r="C136" s="141">
        <v>0</v>
      </c>
      <c r="D136" s="146">
        <f t="shared" si="1"/>
        <v>0</v>
      </c>
      <c r="E136" s="64"/>
      <c r="H136" s="160"/>
      <c r="I136" s="175"/>
    </row>
    <row r="137" spans="1:9" x14ac:dyDescent="0.2">
      <c r="A137" s="66">
        <v>5240</v>
      </c>
      <c r="B137" s="64" t="s">
        <v>383</v>
      </c>
      <c r="C137" s="142">
        <f>+SUM(C138:C141)</f>
        <v>107436058.55000001</v>
      </c>
      <c r="D137" s="146">
        <f t="shared" si="1"/>
        <v>2.1380696064046318E-2</v>
      </c>
      <c r="E137" s="64"/>
      <c r="H137" s="160"/>
      <c r="I137" s="175"/>
    </row>
    <row r="138" spans="1:9" x14ac:dyDescent="0.2">
      <c r="A138" s="66">
        <v>5241</v>
      </c>
      <c r="B138" s="64" t="s">
        <v>384</v>
      </c>
      <c r="C138" s="141">
        <v>66480610.520000003</v>
      </c>
      <c r="D138" s="146">
        <f t="shared" si="1"/>
        <v>1.3230211037748092E-2</v>
      </c>
      <c r="E138" s="64"/>
      <c r="H138" s="160"/>
      <c r="I138" s="175"/>
    </row>
    <row r="139" spans="1:9" x14ac:dyDescent="0.2">
      <c r="A139" s="66">
        <v>5242</v>
      </c>
      <c r="B139" s="64" t="s">
        <v>385</v>
      </c>
      <c r="C139" s="141">
        <v>31396726.210000001</v>
      </c>
      <c r="D139" s="146">
        <f t="shared" si="1"/>
        <v>6.2482174938470582E-3</v>
      </c>
      <c r="E139" s="64"/>
      <c r="H139" s="160"/>
      <c r="I139" s="175"/>
    </row>
    <row r="140" spans="1:9" x14ac:dyDescent="0.2">
      <c r="A140" s="66">
        <v>5243</v>
      </c>
      <c r="B140" s="64" t="s">
        <v>386</v>
      </c>
      <c r="C140" s="141">
        <v>9558721.8200000003</v>
      </c>
      <c r="D140" s="146">
        <f t="shared" si="1"/>
        <v>1.9022675324511674E-3</v>
      </c>
      <c r="E140" s="64"/>
      <c r="H140" s="160"/>
      <c r="I140" s="175"/>
    </row>
    <row r="141" spans="1:9" x14ac:dyDescent="0.2">
      <c r="A141" s="66">
        <v>5244</v>
      </c>
      <c r="B141" s="64" t="s">
        <v>387</v>
      </c>
      <c r="C141" s="141">
        <v>0</v>
      </c>
      <c r="D141" s="146">
        <f t="shared" si="1"/>
        <v>0</v>
      </c>
      <c r="E141" s="64"/>
      <c r="H141" s="160"/>
      <c r="I141" s="175"/>
    </row>
    <row r="142" spans="1:9" x14ac:dyDescent="0.2">
      <c r="A142" s="66">
        <v>5250</v>
      </c>
      <c r="B142" s="64" t="s">
        <v>320</v>
      </c>
      <c r="C142" s="142">
        <f>+SUM(C143:C145)</f>
        <v>1036411.2</v>
      </c>
      <c r="D142" s="146">
        <f t="shared" si="1"/>
        <v>2.0625470781079317E-4</v>
      </c>
      <c r="E142" s="64"/>
      <c r="H142" s="160"/>
      <c r="I142" s="175"/>
    </row>
    <row r="143" spans="1:9" x14ac:dyDescent="0.2">
      <c r="A143" s="66">
        <v>5251</v>
      </c>
      <c r="B143" s="64" t="s">
        <v>388</v>
      </c>
      <c r="C143" s="141">
        <v>1036411.2</v>
      </c>
      <c r="D143" s="146">
        <f t="shared" si="1"/>
        <v>2.0625470781079317E-4</v>
      </c>
      <c r="E143" s="64"/>
      <c r="H143" s="160"/>
      <c r="I143" s="175"/>
    </row>
    <row r="144" spans="1:9" x14ac:dyDescent="0.2">
      <c r="A144" s="66">
        <v>5252</v>
      </c>
      <c r="B144" s="64" t="s">
        <v>389</v>
      </c>
      <c r="C144" s="141">
        <v>0</v>
      </c>
      <c r="D144" s="146">
        <f t="shared" si="1"/>
        <v>0</v>
      </c>
      <c r="E144" s="64"/>
      <c r="H144" s="160"/>
      <c r="I144" s="175"/>
    </row>
    <row r="145" spans="1:9" x14ac:dyDescent="0.2">
      <c r="A145" s="66">
        <v>5259</v>
      </c>
      <c r="B145" s="64" t="s">
        <v>390</v>
      </c>
      <c r="C145" s="141">
        <v>0</v>
      </c>
      <c r="D145" s="146">
        <f t="shared" si="1"/>
        <v>0</v>
      </c>
      <c r="E145" s="64"/>
      <c r="H145" s="160"/>
      <c r="I145" s="175"/>
    </row>
    <row r="146" spans="1:9" x14ac:dyDescent="0.2">
      <c r="A146" s="66">
        <v>5260</v>
      </c>
      <c r="B146" s="64" t="s">
        <v>391</v>
      </c>
      <c r="C146" s="141">
        <f>+SUM(C147:C148)</f>
        <v>0</v>
      </c>
      <c r="D146" s="146">
        <f t="shared" si="1"/>
        <v>0</v>
      </c>
      <c r="E146" s="64"/>
      <c r="H146" s="160"/>
      <c r="I146" s="175"/>
    </row>
    <row r="147" spans="1:9" x14ac:dyDescent="0.2">
      <c r="A147" s="66">
        <v>5261</v>
      </c>
      <c r="B147" s="64" t="s">
        <v>392</v>
      </c>
      <c r="C147" s="141">
        <v>0</v>
      </c>
      <c r="D147" s="146">
        <f t="shared" si="1"/>
        <v>0</v>
      </c>
      <c r="E147" s="64"/>
      <c r="H147" s="160"/>
      <c r="I147" s="175"/>
    </row>
    <row r="148" spans="1:9" x14ac:dyDescent="0.2">
      <c r="A148" s="66">
        <v>5262</v>
      </c>
      <c r="B148" s="64" t="s">
        <v>393</v>
      </c>
      <c r="C148" s="141">
        <v>0</v>
      </c>
      <c r="D148" s="146">
        <f t="shared" si="1"/>
        <v>0</v>
      </c>
      <c r="E148" s="64"/>
      <c r="H148" s="160"/>
      <c r="I148" s="175"/>
    </row>
    <row r="149" spans="1:9" x14ac:dyDescent="0.2">
      <c r="A149" s="66">
        <v>5270</v>
      </c>
      <c r="B149" s="64" t="s">
        <v>394</v>
      </c>
      <c r="C149" s="141">
        <f>+SUM(C150)</f>
        <v>0</v>
      </c>
      <c r="D149" s="146">
        <f t="shared" si="1"/>
        <v>0</v>
      </c>
      <c r="E149" s="64"/>
      <c r="H149" s="160"/>
      <c r="I149" s="175"/>
    </row>
    <row r="150" spans="1:9" x14ac:dyDescent="0.2">
      <c r="A150" s="66">
        <v>5271</v>
      </c>
      <c r="B150" s="64" t="s">
        <v>395</v>
      </c>
      <c r="C150" s="141">
        <v>0</v>
      </c>
      <c r="D150" s="146">
        <f t="shared" si="1"/>
        <v>0</v>
      </c>
      <c r="E150" s="64"/>
      <c r="H150" s="160"/>
      <c r="I150" s="175"/>
    </row>
    <row r="151" spans="1:9" x14ac:dyDescent="0.2">
      <c r="A151" s="66">
        <v>5280</v>
      </c>
      <c r="B151" s="64" t="s">
        <v>396</v>
      </c>
      <c r="C151" s="142">
        <f>+SUM(C152:C156)</f>
        <v>95000000</v>
      </c>
      <c r="D151" s="146">
        <f t="shared" si="1"/>
        <v>1.8905813871970267E-2</v>
      </c>
      <c r="E151" s="64"/>
      <c r="H151" s="160"/>
      <c r="I151" s="175"/>
    </row>
    <row r="152" spans="1:9" x14ac:dyDescent="0.2">
      <c r="A152" s="66">
        <v>5281</v>
      </c>
      <c r="B152" s="64" t="s">
        <v>397</v>
      </c>
      <c r="C152" s="141">
        <v>0</v>
      </c>
      <c r="D152" s="146">
        <f t="shared" si="1"/>
        <v>0</v>
      </c>
      <c r="E152" s="64"/>
      <c r="H152" s="160"/>
      <c r="I152" s="175"/>
    </row>
    <row r="153" spans="1:9" x14ac:dyDescent="0.2">
      <c r="A153" s="66">
        <v>5282</v>
      </c>
      <c r="B153" s="64" t="s">
        <v>398</v>
      </c>
      <c r="C153" s="141">
        <v>0</v>
      </c>
      <c r="D153" s="146">
        <f t="shared" si="1"/>
        <v>0</v>
      </c>
      <c r="E153" s="64"/>
      <c r="H153" s="160"/>
      <c r="I153" s="175"/>
    </row>
    <row r="154" spans="1:9" x14ac:dyDescent="0.2">
      <c r="A154" s="66">
        <v>5283</v>
      </c>
      <c r="B154" s="64" t="s">
        <v>399</v>
      </c>
      <c r="C154" s="141">
        <v>95000000</v>
      </c>
      <c r="D154" s="146">
        <f t="shared" si="1"/>
        <v>1.8905813871970267E-2</v>
      </c>
      <c r="E154" s="64"/>
      <c r="H154" s="160"/>
      <c r="I154" s="175"/>
    </row>
    <row r="155" spans="1:9" x14ac:dyDescent="0.2">
      <c r="A155" s="66">
        <v>5284</v>
      </c>
      <c r="B155" s="64" t="s">
        <v>400</v>
      </c>
      <c r="C155" s="141">
        <v>0</v>
      </c>
      <c r="D155" s="146">
        <f t="shared" si="1"/>
        <v>0</v>
      </c>
      <c r="E155" s="64"/>
      <c r="H155" s="160"/>
      <c r="I155" s="175"/>
    </row>
    <row r="156" spans="1:9" x14ac:dyDescent="0.2">
      <c r="A156" s="66">
        <v>5285</v>
      </c>
      <c r="B156" s="64" t="s">
        <v>401</v>
      </c>
      <c r="C156" s="141">
        <v>0</v>
      </c>
      <c r="D156" s="146">
        <f t="shared" si="1"/>
        <v>0</v>
      </c>
      <c r="E156" s="64"/>
      <c r="H156" s="160"/>
      <c r="I156" s="175"/>
    </row>
    <row r="157" spans="1:9" x14ac:dyDescent="0.2">
      <c r="A157" s="66">
        <v>5290</v>
      </c>
      <c r="B157" s="64" t="s">
        <v>402</v>
      </c>
      <c r="C157" s="142">
        <f>+SUM(C158:C159)</f>
        <v>2295344.5</v>
      </c>
      <c r="D157" s="146">
        <f t="shared" si="1"/>
        <v>4.5679321988474381E-4</v>
      </c>
      <c r="E157" s="64"/>
      <c r="H157" s="160"/>
      <c r="I157" s="175"/>
    </row>
    <row r="158" spans="1:9" x14ac:dyDescent="0.2">
      <c r="A158" s="66">
        <v>5291</v>
      </c>
      <c r="B158" s="64" t="s">
        <v>403</v>
      </c>
      <c r="C158" s="141">
        <v>2295344.5</v>
      </c>
      <c r="D158" s="146">
        <f t="shared" si="1"/>
        <v>4.5679321988474381E-4</v>
      </c>
      <c r="E158" s="64"/>
      <c r="H158" s="160"/>
      <c r="I158" s="175"/>
    </row>
    <row r="159" spans="1:9" x14ac:dyDescent="0.2">
      <c r="A159" s="66">
        <v>5292</v>
      </c>
      <c r="B159" s="64" t="s">
        <v>404</v>
      </c>
      <c r="C159" s="141">
        <v>0</v>
      </c>
      <c r="D159" s="146">
        <f t="shared" si="1"/>
        <v>0</v>
      </c>
      <c r="E159" s="64"/>
      <c r="H159" s="160"/>
      <c r="I159" s="175"/>
    </row>
    <row r="160" spans="1:9" x14ac:dyDescent="0.2">
      <c r="A160" s="66">
        <v>5300</v>
      </c>
      <c r="B160" s="64" t="s">
        <v>405</v>
      </c>
      <c r="C160" s="141">
        <f>+C161+C164+C167</f>
        <v>0</v>
      </c>
      <c r="D160" s="146">
        <f t="shared" si="1"/>
        <v>0</v>
      </c>
      <c r="E160" s="64"/>
      <c r="H160" s="160"/>
      <c r="I160" s="175"/>
    </row>
    <row r="161" spans="1:9" x14ac:dyDescent="0.2">
      <c r="A161" s="66">
        <v>5310</v>
      </c>
      <c r="B161" s="64" t="s">
        <v>312</v>
      </c>
      <c r="C161" s="141">
        <f>+SUM(C162:C163)</f>
        <v>0</v>
      </c>
      <c r="D161" s="146">
        <f t="shared" si="1"/>
        <v>0</v>
      </c>
      <c r="E161" s="64"/>
      <c r="H161" s="160"/>
      <c r="I161" s="175"/>
    </row>
    <row r="162" spans="1:9" x14ac:dyDescent="0.2">
      <c r="A162" s="66">
        <v>5311</v>
      </c>
      <c r="B162" s="64" t="s">
        <v>406</v>
      </c>
      <c r="C162" s="141">
        <v>0</v>
      </c>
      <c r="D162" s="146">
        <f t="shared" ref="D162:D193" si="2">IFERROR(C162/$C$98,"")</f>
        <v>0</v>
      </c>
      <c r="E162" s="64"/>
      <c r="H162" s="160"/>
      <c r="I162" s="175"/>
    </row>
    <row r="163" spans="1:9" x14ac:dyDescent="0.2">
      <c r="A163" s="66">
        <v>5312</v>
      </c>
      <c r="B163" s="64" t="s">
        <v>407</v>
      </c>
      <c r="C163" s="141">
        <v>0</v>
      </c>
      <c r="D163" s="146">
        <f t="shared" si="2"/>
        <v>0</v>
      </c>
      <c r="E163" s="64"/>
      <c r="H163" s="160"/>
      <c r="I163" s="175"/>
    </row>
    <row r="164" spans="1:9" x14ac:dyDescent="0.2">
      <c r="A164" s="66">
        <v>5320</v>
      </c>
      <c r="B164" s="64" t="s">
        <v>313</v>
      </c>
      <c r="C164" s="141">
        <f>+SUM(C165:C166)</f>
        <v>0</v>
      </c>
      <c r="D164" s="146">
        <f t="shared" si="2"/>
        <v>0</v>
      </c>
      <c r="E164" s="64"/>
      <c r="H164" s="160"/>
      <c r="I164" s="175"/>
    </row>
    <row r="165" spans="1:9" x14ac:dyDescent="0.2">
      <c r="A165" s="66">
        <v>5321</v>
      </c>
      <c r="B165" s="64" t="s">
        <v>408</v>
      </c>
      <c r="C165" s="141">
        <v>0</v>
      </c>
      <c r="D165" s="146">
        <f t="shared" si="2"/>
        <v>0</v>
      </c>
      <c r="E165" s="64"/>
      <c r="H165" s="160"/>
      <c r="I165" s="175"/>
    </row>
    <row r="166" spans="1:9" x14ac:dyDescent="0.2">
      <c r="A166" s="66">
        <v>5322</v>
      </c>
      <c r="B166" s="64" t="s">
        <v>409</v>
      </c>
      <c r="C166" s="141">
        <v>0</v>
      </c>
      <c r="D166" s="146">
        <f t="shared" si="2"/>
        <v>0</v>
      </c>
      <c r="E166" s="64"/>
      <c r="H166" s="160"/>
      <c r="I166" s="175"/>
    </row>
    <row r="167" spans="1:9" x14ac:dyDescent="0.2">
      <c r="A167" s="66">
        <v>5330</v>
      </c>
      <c r="B167" s="64" t="s">
        <v>314</v>
      </c>
      <c r="C167" s="141">
        <f>+SUM(C168:C169)</f>
        <v>0</v>
      </c>
      <c r="D167" s="146">
        <f t="shared" si="2"/>
        <v>0</v>
      </c>
      <c r="E167" s="64"/>
      <c r="H167" s="160"/>
      <c r="I167" s="175"/>
    </row>
    <row r="168" spans="1:9" x14ac:dyDescent="0.2">
      <c r="A168" s="66">
        <v>5331</v>
      </c>
      <c r="B168" s="64" t="s">
        <v>410</v>
      </c>
      <c r="C168" s="141">
        <v>0</v>
      </c>
      <c r="D168" s="146">
        <f t="shared" si="2"/>
        <v>0</v>
      </c>
      <c r="E168" s="64"/>
      <c r="H168" s="160"/>
      <c r="I168" s="175"/>
    </row>
    <row r="169" spans="1:9" x14ac:dyDescent="0.2">
      <c r="A169" s="66">
        <v>5332</v>
      </c>
      <c r="B169" s="64" t="s">
        <v>411</v>
      </c>
      <c r="C169" s="141">
        <v>0</v>
      </c>
      <c r="D169" s="146">
        <f t="shared" si="2"/>
        <v>0</v>
      </c>
      <c r="E169" s="64"/>
      <c r="H169" s="160"/>
      <c r="I169" s="175"/>
    </row>
    <row r="170" spans="1:9" x14ac:dyDescent="0.2">
      <c r="A170" s="66">
        <v>5400</v>
      </c>
      <c r="B170" s="64" t="s">
        <v>412</v>
      </c>
      <c r="C170" s="142">
        <f>+C171+C174+C177+C180+C182</f>
        <v>79282963.359999999</v>
      </c>
      <c r="D170" s="146">
        <f t="shared" si="2"/>
        <v>1.5777988931604196E-2</v>
      </c>
      <c r="E170" s="64"/>
      <c r="H170" s="160"/>
      <c r="I170" s="175"/>
    </row>
    <row r="171" spans="1:9" x14ac:dyDescent="0.2">
      <c r="A171" s="66">
        <v>5410</v>
      </c>
      <c r="B171" s="64" t="s">
        <v>413</v>
      </c>
      <c r="C171" s="142">
        <f>+SUM(C172:C173)</f>
        <v>79180525.340000004</v>
      </c>
      <c r="D171" s="146">
        <f t="shared" si="2"/>
        <v>1.5757602888030162E-2</v>
      </c>
      <c r="E171" s="64"/>
      <c r="H171" s="160"/>
      <c r="I171" s="175"/>
    </row>
    <row r="172" spans="1:9" x14ac:dyDescent="0.2">
      <c r="A172" s="66">
        <v>5411</v>
      </c>
      <c r="B172" s="64" t="s">
        <v>414</v>
      </c>
      <c r="C172" s="141">
        <v>79180525.340000004</v>
      </c>
      <c r="D172" s="146">
        <f t="shared" si="2"/>
        <v>1.5757602888030162E-2</v>
      </c>
      <c r="E172" s="64"/>
      <c r="H172" s="160"/>
      <c r="I172" s="175"/>
    </row>
    <row r="173" spans="1:9" x14ac:dyDescent="0.2">
      <c r="A173" s="66">
        <v>5412</v>
      </c>
      <c r="B173" s="64" t="s">
        <v>415</v>
      </c>
      <c r="C173" s="141">
        <v>0</v>
      </c>
      <c r="D173" s="146">
        <f t="shared" si="2"/>
        <v>0</v>
      </c>
      <c r="E173" s="64"/>
      <c r="H173" s="160"/>
      <c r="I173" s="175"/>
    </row>
    <row r="174" spans="1:9" x14ac:dyDescent="0.2">
      <c r="A174" s="66">
        <v>5420</v>
      </c>
      <c r="B174" s="64" t="s">
        <v>416</v>
      </c>
      <c r="C174" s="141">
        <f>+SUM(C175:C176)</f>
        <v>0</v>
      </c>
      <c r="D174" s="146">
        <f t="shared" si="2"/>
        <v>0</v>
      </c>
      <c r="E174" s="64"/>
      <c r="H174" s="160"/>
      <c r="I174" s="175"/>
    </row>
    <row r="175" spans="1:9" x14ac:dyDescent="0.2">
      <c r="A175" s="66">
        <v>5421</v>
      </c>
      <c r="B175" s="64" t="s">
        <v>417</v>
      </c>
      <c r="C175" s="141">
        <v>0</v>
      </c>
      <c r="D175" s="146">
        <f t="shared" si="2"/>
        <v>0</v>
      </c>
      <c r="E175" s="64"/>
      <c r="H175" s="160"/>
      <c r="I175" s="175"/>
    </row>
    <row r="176" spans="1:9" x14ac:dyDescent="0.2">
      <c r="A176" s="66">
        <v>5422</v>
      </c>
      <c r="B176" s="64" t="s">
        <v>418</v>
      </c>
      <c r="C176" s="141">
        <v>0</v>
      </c>
      <c r="D176" s="146">
        <f t="shared" si="2"/>
        <v>0</v>
      </c>
      <c r="E176" s="64"/>
      <c r="H176" s="160"/>
      <c r="I176" s="175"/>
    </row>
    <row r="177" spans="1:9" x14ac:dyDescent="0.2">
      <c r="A177" s="66">
        <v>5430</v>
      </c>
      <c r="B177" s="64" t="s">
        <v>419</v>
      </c>
      <c r="C177" s="142">
        <f>+SUM(C178:C179)</f>
        <v>102438.02</v>
      </c>
      <c r="D177" s="146">
        <f t="shared" si="2"/>
        <v>2.0386043574033346E-5</v>
      </c>
      <c r="E177" s="64"/>
      <c r="H177" s="160"/>
      <c r="I177" s="175"/>
    </row>
    <row r="178" spans="1:9" x14ac:dyDescent="0.2">
      <c r="A178" s="66">
        <v>5431</v>
      </c>
      <c r="B178" s="64" t="s">
        <v>420</v>
      </c>
      <c r="C178" s="141">
        <v>102438.02</v>
      </c>
      <c r="D178" s="146">
        <f t="shared" si="2"/>
        <v>2.0386043574033346E-5</v>
      </c>
      <c r="E178" s="64"/>
      <c r="H178" s="160"/>
      <c r="I178" s="175"/>
    </row>
    <row r="179" spans="1:9" x14ac:dyDescent="0.2">
      <c r="A179" s="66">
        <v>5432</v>
      </c>
      <c r="B179" s="64" t="s">
        <v>421</v>
      </c>
      <c r="C179" s="141">
        <v>0</v>
      </c>
      <c r="D179" s="146">
        <f t="shared" si="2"/>
        <v>0</v>
      </c>
      <c r="E179" s="64"/>
      <c r="H179" s="160"/>
      <c r="I179" s="175"/>
    </row>
    <row r="180" spans="1:9" x14ac:dyDescent="0.2">
      <c r="A180" s="66">
        <v>5440</v>
      </c>
      <c r="B180" s="64" t="s">
        <v>422</v>
      </c>
      <c r="C180" s="141">
        <f>+SUM(C181)</f>
        <v>0</v>
      </c>
      <c r="D180" s="146">
        <f t="shared" si="2"/>
        <v>0</v>
      </c>
      <c r="E180" s="64"/>
      <c r="H180" s="160"/>
      <c r="I180" s="175"/>
    </row>
    <row r="181" spans="1:9" x14ac:dyDescent="0.2">
      <c r="A181" s="66">
        <v>5441</v>
      </c>
      <c r="B181" s="64" t="s">
        <v>422</v>
      </c>
      <c r="C181" s="141">
        <v>0</v>
      </c>
      <c r="D181" s="146">
        <f t="shared" si="2"/>
        <v>0</v>
      </c>
      <c r="E181" s="64"/>
      <c r="H181" s="160"/>
      <c r="I181" s="175"/>
    </row>
    <row r="182" spans="1:9" x14ac:dyDescent="0.2">
      <c r="A182" s="66">
        <v>5450</v>
      </c>
      <c r="B182" s="64" t="s">
        <v>423</v>
      </c>
      <c r="C182" s="141">
        <f>+SUM(C183:C184)</f>
        <v>0</v>
      </c>
      <c r="D182" s="146">
        <f t="shared" si="2"/>
        <v>0</v>
      </c>
      <c r="E182" s="64"/>
      <c r="H182" s="160"/>
      <c r="I182" s="175"/>
    </row>
    <row r="183" spans="1:9" x14ac:dyDescent="0.2">
      <c r="A183" s="66">
        <v>5451</v>
      </c>
      <c r="B183" s="64" t="s">
        <v>424</v>
      </c>
      <c r="C183" s="141">
        <v>0</v>
      </c>
      <c r="D183" s="146">
        <f t="shared" si="2"/>
        <v>0</v>
      </c>
      <c r="E183" s="64"/>
      <c r="H183" s="160"/>
      <c r="I183" s="175"/>
    </row>
    <row r="184" spans="1:9" x14ac:dyDescent="0.2">
      <c r="A184" s="66">
        <v>5452</v>
      </c>
      <c r="B184" s="64" t="s">
        <v>425</v>
      </c>
      <c r="C184" s="141">
        <v>0</v>
      </c>
      <c r="D184" s="146">
        <f t="shared" si="2"/>
        <v>0</v>
      </c>
      <c r="E184" s="64"/>
      <c r="H184" s="160"/>
      <c r="I184" s="175"/>
    </row>
    <row r="185" spans="1:9" x14ac:dyDescent="0.2">
      <c r="A185" s="66">
        <v>5500</v>
      </c>
      <c r="B185" s="64" t="s">
        <v>426</v>
      </c>
      <c r="C185" s="142">
        <f>+C186+C195+C198+C204</f>
        <v>271293873.06</v>
      </c>
      <c r="D185" s="146">
        <f t="shared" si="2"/>
        <v>5.3989804933455676E-2</v>
      </c>
      <c r="E185" s="64"/>
      <c r="H185" s="160"/>
      <c r="I185" s="175"/>
    </row>
    <row r="186" spans="1:9" x14ac:dyDescent="0.2">
      <c r="A186" s="66">
        <v>5510</v>
      </c>
      <c r="B186" s="64" t="s">
        <v>427</v>
      </c>
      <c r="C186" s="142">
        <f>+SUM(C187:C194)</f>
        <v>237464473.19999999</v>
      </c>
      <c r="D186" s="146">
        <f t="shared" si="2"/>
        <v>4.7257464542364964E-2</v>
      </c>
      <c r="E186" s="64"/>
      <c r="H186" s="160"/>
      <c r="I186" s="175"/>
    </row>
    <row r="187" spans="1:9" x14ac:dyDescent="0.2">
      <c r="A187" s="66">
        <v>5511</v>
      </c>
      <c r="B187" s="64" t="s">
        <v>428</v>
      </c>
      <c r="C187" s="141">
        <v>292602.61</v>
      </c>
      <c r="D187" s="146">
        <f t="shared" si="2"/>
        <v>5.8230426138028486E-5</v>
      </c>
      <c r="E187" s="64"/>
      <c r="H187" s="160"/>
      <c r="I187" s="175"/>
    </row>
    <row r="188" spans="1:9" x14ac:dyDescent="0.2">
      <c r="A188" s="66">
        <v>5512</v>
      </c>
      <c r="B188" s="64" t="s">
        <v>429</v>
      </c>
      <c r="C188" s="141">
        <v>0</v>
      </c>
      <c r="D188" s="146">
        <f t="shared" si="2"/>
        <v>0</v>
      </c>
      <c r="E188" s="64"/>
      <c r="H188" s="160"/>
      <c r="I188" s="175"/>
    </row>
    <row r="189" spans="1:9" x14ac:dyDescent="0.2">
      <c r="A189" s="66">
        <v>5513</v>
      </c>
      <c r="B189" s="64" t="s">
        <v>430</v>
      </c>
      <c r="C189" s="141">
        <v>30365475.870000001</v>
      </c>
      <c r="D189" s="146">
        <f t="shared" si="2"/>
        <v>6.0429898413897317E-3</v>
      </c>
      <c r="E189" s="64"/>
      <c r="H189" s="160"/>
      <c r="I189" s="175"/>
    </row>
    <row r="190" spans="1:9" x14ac:dyDescent="0.2">
      <c r="A190" s="66">
        <v>5514</v>
      </c>
      <c r="B190" s="64" t="s">
        <v>431</v>
      </c>
      <c r="C190" s="141">
        <v>0</v>
      </c>
      <c r="D190" s="146">
        <f t="shared" si="2"/>
        <v>0</v>
      </c>
      <c r="E190" s="64"/>
      <c r="H190" s="160"/>
      <c r="I190" s="175"/>
    </row>
    <row r="191" spans="1:9" x14ac:dyDescent="0.2">
      <c r="A191" s="66">
        <v>5515</v>
      </c>
      <c r="B191" s="64" t="s">
        <v>432</v>
      </c>
      <c r="C191" s="141">
        <v>86281535.609999999</v>
      </c>
      <c r="D191" s="146">
        <f t="shared" si="2"/>
        <v>1.7170764766636155E-2</v>
      </c>
      <c r="E191" s="64"/>
      <c r="H191" s="160"/>
      <c r="I191" s="175"/>
    </row>
    <row r="192" spans="1:9" x14ac:dyDescent="0.2">
      <c r="A192" s="66">
        <v>5516</v>
      </c>
      <c r="B192" s="64" t="s">
        <v>433</v>
      </c>
      <c r="C192" s="141">
        <v>9758.130000000001</v>
      </c>
      <c r="D192" s="146">
        <f t="shared" si="2"/>
        <v>1.9419514686156764E-6</v>
      </c>
      <c r="E192" s="64"/>
      <c r="H192" s="160"/>
      <c r="I192" s="175"/>
    </row>
    <row r="193" spans="1:9" x14ac:dyDescent="0.2">
      <c r="A193" s="66">
        <v>5517</v>
      </c>
      <c r="B193" s="64" t="s">
        <v>434</v>
      </c>
      <c r="C193" s="141">
        <v>16837407.190000001</v>
      </c>
      <c r="D193" s="146">
        <f t="shared" si="2"/>
        <v>3.3507882781127784E-3</v>
      </c>
      <c r="E193" s="64"/>
      <c r="H193" s="160"/>
      <c r="I193" s="175"/>
    </row>
    <row r="194" spans="1:9" x14ac:dyDescent="0.2">
      <c r="A194" s="66">
        <v>5518</v>
      </c>
      <c r="B194" s="64" t="s">
        <v>435</v>
      </c>
      <c r="C194" s="141">
        <v>103677693.79000001</v>
      </c>
      <c r="D194" s="146">
        <f t="shared" ref="D194:D216" si="3">IFERROR(C194/$C$98,"")</f>
        <v>2.0632749278619661E-2</v>
      </c>
      <c r="E194" s="64"/>
      <c r="H194" s="160"/>
      <c r="I194" s="175"/>
    </row>
    <row r="195" spans="1:9" x14ac:dyDescent="0.2">
      <c r="A195" s="66">
        <v>5520</v>
      </c>
      <c r="B195" s="64" t="s">
        <v>436</v>
      </c>
      <c r="C195" s="142">
        <f>+SUM(C196:C197)</f>
        <v>10140000</v>
      </c>
      <c r="D195" s="146">
        <f t="shared" si="3"/>
        <v>2.0179468701239846E-3</v>
      </c>
      <c r="E195" s="64"/>
      <c r="H195" s="160"/>
      <c r="I195" s="175"/>
    </row>
    <row r="196" spans="1:9" x14ac:dyDescent="0.2">
      <c r="A196" s="66">
        <v>5521</v>
      </c>
      <c r="B196" s="64" t="s">
        <v>437</v>
      </c>
      <c r="C196" s="141">
        <v>10140000</v>
      </c>
      <c r="D196" s="146">
        <f t="shared" si="3"/>
        <v>2.0179468701239846E-3</v>
      </c>
      <c r="E196" s="64"/>
      <c r="H196" s="160"/>
      <c r="I196" s="175"/>
    </row>
    <row r="197" spans="1:9" x14ac:dyDescent="0.2">
      <c r="A197" s="66">
        <v>5522</v>
      </c>
      <c r="B197" s="64" t="s">
        <v>438</v>
      </c>
      <c r="C197" s="141">
        <v>0</v>
      </c>
      <c r="D197" s="146">
        <f t="shared" si="3"/>
        <v>0</v>
      </c>
      <c r="E197" s="64"/>
      <c r="H197" s="160"/>
      <c r="I197" s="175"/>
    </row>
    <row r="198" spans="1:9" x14ac:dyDescent="0.2">
      <c r="A198" s="66">
        <v>5530</v>
      </c>
      <c r="B198" s="64" t="s">
        <v>439</v>
      </c>
      <c r="C198" s="142">
        <f>+SUM(C199:C203)</f>
        <v>20483.560000000001</v>
      </c>
      <c r="D198" s="146">
        <f t="shared" si="3"/>
        <v>4.0764039241614249E-6</v>
      </c>
      <c r="E198" s="64"/>
      <c r="H198" s="160"/>
      <c r="I198" s="175"/>
    </row>
    <row r="199" spans="1:9" x14ac:dyDescent="0.2">
      <c r="A199" s="66">
        <v>5531</v>
      </c>
      <c r="B199" s="64" t="s">
        <v>440</v>
      </c>
      <c r="C199" s="141">
        <v>0</v>
      </c>
      <c r="D199" s="146">
        <f t="shared" si="3"/>
        <v>0</v>
      </c>
      <c r="E199" s="64"/>
      <c r="H199" s="160"/>
      <c r="I199" s="175"/>
    </row>
    <row r="200" spans="1:9" x14ac:dyDescent="0.2">
      <c r="A200" s="66">
        <v>5532</v>
      </c>
      <c r="B200" s="64" t="s">
        <v>441</v>
      </c>
      <c r="C200" s="141">
        <v>0</v>
      </c>
      <c r="D200" s="146">
        <f t="shared" si="3"/>
        <v>0</v>
      </c>
      <c r="E200" s="64"/>
      <c r="H200" s="160"/>
      <c r="I200" s="175"/>
    </row>
    <row r="201" spans="1:9" x14ac:dyDescent="0.2">
      <c r="A201" s="66">
        <v>5533</v>
      </c>
      <c r="B201" s="64" t="s">
        <v>442</v>
      </c>
      <c r="C201" s="141">
        <v>0</v>
      </c>
      <c r="D201" s="146">
        <f t="shared" si="3"/>
        <v>0</v>
      </c>
      <c r="E201" s="64"/>
      <c r="H201" s="160"/>
      <c r="I201" s="175"/>
    </row>
    <row r="202" spans="1:9" x14ac:dyDescent="0.2">
      <c r="A202" s="66">
        <v>5534</v>
      </c>
      <c r="B202" s="64" t="s">
        <v>443</v>
      </c>
      <c r="C202" s="141">
        <v>0</v>
      </c>
      <c r="D202" s="146">
        <f t="shared" si="3"/>
        <v>0</v>
      </c>
      <c r="E202" s="64"/>
      <c r="H202" s="160"/>
      <c r="I202" s="175"/>
    </row>
    <row r="203" spans="1:9" x14ac:dyDescent="0.2">
      <c r="A203" s="66">
        <v>5535</v>
      </c>
      <c r="B203" s="64" t="s">
        <v>444</v>
      </c>
      <c r="C203" s="141">
        <v>20483.560000000001</v>
      </c>
      <c r="D203" s="146">
        <f t="shared" si="3"/>
        <v>4.0764039241614249E-6</v>
      </c>
      <c r="E203" s="64"/>
      <c r="H203" s="160"/>
      <c r="I203" s="175"/>
    </row>
    <row r="204" spans="1:9" x14ac:dyDescent="0.2">
      <c r="A204" s="66">
        <v>5590</v>
      </c>
      <c r="B204" s="64" t="s">
        <v>445</v>
      </c>
      <c r="C204" s="142">
        <f>+SUM(C205:C213)</f>
        <v>23668916.300000001</v>
      </c>
      <c r="D204" s="146">
        <f t="shared" si="3"/>
        <v>4.71031711704256E-3</v>
      </c>
      <c r="E204" s="64"/>
      <c r="H204" s="160"/>
      <c r="I204" s="175"/>
    </row>
    <row r="205" spans="1:9" x14ac:dyDescent="0.2">
      <c r="A205" s="66">
        <v>5591</v>
      </c>
      <c r="B205" s="64" t="s">
        <v>446</v>
      </c>
      <c r="C205" s="141">
        <v>0</v>
      </c>
      <c r="D205" s="146">
        <f t="shared" si="3"/>
        <v>0</v>
      </c>
      <c r="E205" s="64"/>
      <c r="H205" s="160"/>
      <c r="I205" s="175"/>
    </row>
    <row r="206" spans="1:9" x14ac:dyDescent="0.2">
      <c r="A206" s="66">
        <v>5592</v>
      </c>
      <c r="B206" s="64" t="s">
        <v>447</v>
      </c>
      <c r="C206" s="141">
        <v>0</v>
      </c>
      <c r="D206" s="146">
        <f t="shared" si="3"/>
        <v>0</v>
      </c>
      <c r="E206" s="64"/>
      <c r="H206" s="160"/>
      <c r="I206" s="175"/>
    </row>
    <row r="207" spans="1:9" x14ac:dyDescent="0.2">
      <c r="A207" s="66">
        <v>5593</v>
      </c>
      <c r="B207" s="64" t="s">
        <v>448</v>
      </c>
      <c r="C207" s="141">
        <v>0</v>
      </c>
      <c r="D207" s="146">
        <f t="shared" si="3"/>
        <v>0</v>
      </c>
      <c r="E207" s="64"/>
      <c r="H207" s="160"/>
      <c r="I207" s="175"/>
    </row>
    <row r="208" spans="1:9" x14ac:dyDescent="0.2">
      <c r="A208" s="66">
        <v>5594</v>
      </c>
      <c r="B208" s="64" t="s">
        <v>449</v>
      </c>
      <c r="C208" s="141">
        <v>0</v>
      </c>
      <c r="D208" s="146">
        <f t="shared" si="3"/>
        <v>0</v>
      </c>
      <c r="E208" s="64"/>
      <c r="H208" s="160"/>
      <c r="I208" s="175"/>
    </row>
    <row r="209" spans="1:9" x14ac:dyDescent="0.2">
      <c r="A209" s="66">
        <v>5595</v>
      </c>
      <c r="B209" s="64" t="s">
        <v>450</v>
      </c>
      <c r="C209" s="141">
        <v>0</v>
      </c>
      <c r="D209" s="146">
        <f t="shared" si="3"/>
        <v>0</v>
      </c>
      <c r="E209" s="64"/>
      <c r="H209" s="160"/>
      <c r="I209" s="175"/>
    </row>
    <row r="210" spans="1:9" x14ac:dyDescent="0.2">
      <c r="A210" s="66">
        <v>5596</v>
      </c>
      <c r="B210" s="64" t="s">
        <v>338</v>
      </c>
      <c r="C210" s="141">
        <v>0</v>
      </c>
      <c r="D210" s="146">
        <f t="shared" si="3"/>
        <v>0</v>
      </c>
      <c r="E210" s="64"/>
      <c r="H210" s="160"/>
      <c r="I210" s="175"/>
    </row>
    <row r="211" spans="1:9" x14ac:dyDescent="0.2">
      <c r="A211" s="66">
        <v>5597</v>
      </c>
      <c r="B211" s="64" t="s">
        <v>451</v>
      </c>
      <c r="C211" s="141">
        <v>0</v>
      </c>
      <c r="D211" s="146">
        <f t="shared" si="3"/>
        <v>0</v>
      </c>
      <c r="E211" s="64"/>
      <c r="H211" s="160"/>
      <c r="I211" s="175"/>
    </row>
    <row r="212" spans="1:9" x14ac:dyDescent="0.2">
      <c r="A212" s="66">
        <v>5598</v>
      </c>
      <c r="B212" s="64" t="s">
        <v>452</v>
      </c>
      <c r="C212" s="141">
        <v>0</v>
      </c>
      <c r="D212" s="146">
        <f t="shared" si="3"/>
        <v>0</v>
      </c>
      <c r="E212" s="64"/>
      <c r="H212" s="160"/>
      <c r="I212" s="175"/>
    </row>
    <row r="213" spans="1:9" x14ac:dyDescent="0.2">
      <c r="A213" s="66">
        <v>5599</v>
      </c>
      <c r="B213" s="64" t="s">
        <v>453</v>
      </c>
      <c r="C213" s="141">
        <v>23668916.300000001</v>
      </c>
      <c r="D213" s="146">
        <f t="shared" si="3"/>
        <v>4.71031711704256E-3</v>
      </c>
      <c r="E213" s="64"/>
      <c r="H213" s="160"/>
      <c r="I213" s="175"/>
    </row>
    <row r="214" spans="1:9" x14ac:dyDescent="0.2">
      <c r="A214" s="66">
        <v>5600</v>
      </c>
      <c r="B214" s="64" t="s">
        <v>454</v>
      </c>
      <c r="C214" s="142">
        <f>+C215</f>
        <v>247113034.71000001</v>
      </c>
      <c r="D214" s="146">
        <f t="shared" si="3"/>
        <v>4.9177610942789357E-2</v>
      </c>
      <c r="E214" s="64"/>
      <c r="H214" s="160"/>
      <c r="I214" s="175"/>
    </row>
    <row r="215" spans="1:9" x14ac:dyDescent="0.2">
      <c r="A215" s="66">
        <v>5610</v>
      </c>
      <c r="B215" s="64" t="s">
        <v>455</v>
      </c>
      <c r="C215" s="141">
        <f>+C216</f>
        <v>247113034.71000001</v>
      </c>
      <c r="D215" s="146">
        <f t="shared" si="3"/>
        <v>4.9177610942789357E-2</v>
      </c>
      <c r="E215" s="64"/>
      <c r="H215" s="160"/>
      <c r="I215" s="175"/>
    </row>
    <row r="216" spans="1:9" x14ac:dyDescent="0.2">
      <c r="A216" s="66">
        <v>5611</v>
      </c>
      <c r="B216" s="64" t="s">
        <v>456</v>
      </c>
      <c r="C216" s="141">
        <v>247113034.71000001</v>
      </c>
      <c r="D216" s="146">
        <f t="shared" si="3"/>
        <v>4.9177610942789357E-2</v>
      </c>
      <c r="E216" s="64"/>
      <c r="H216" s="160"/>
      <c r="I216" s="175"/>
    </row>
    <row r="217" spans="1:9" x14ac:dyDescent="0.2">
      <c r="H217" s="160"/>
      <c r="I217" s="175"/>
    </row>
    <row r="218" spans="1:9" x14ac:dyDescent="0.2">
      <c r="B218" s="38" t="s">
        <v>65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214</v>
      </c>
      <c r="B2" s="24" t="s">
        <v>215</v>
      </c>
    </row>
    <row r="3" spans="1:2" x14ac:dyDescent="0.2">
      <c r="A3" s="32"/>
      <c r="B3" s="4"/>
    </row>
    <row r="4" spans="1:2" ht="15" customHeight="1" x14ac:dyDescent="0.2">
      <c r="A4" s="98" t="s">
        <v>39</v>
      </c>
      <c r="B4" s="27" t="s">
        <v>216</v>
      </c>
    </row>
    <row r="5" spans="1:2" ht="15" customHeight="1" x14ac:dyDescent="0.2">
      <c r="A5" s="99"/>
      <c r="B5" s="27" t="s">
        <v>217</v>
      </c>
    </row>
    <row r="6" spans="1:2" ht="15" customHeight="1" x14ac:dyDescent="0.2">
      <c r="A6" s="99"/>
      <c r="B6" s="27" t="s">
        <v>457</v>
      </c>
    </row>
    <row r="7" spans="1:2" ht="15" customHeight="1" x14ac:dyDescent="0.2">
      <c r="A7" s="99"/>
      <c r="B7" s="27" t="s">
        <v>254</v>
      </c>
    </row>
    <row r="8" spans="1:2" ht="15" customHeight="1" x14ac:dyDescent="0.2">
      <c r="A8" s="99"/>
    </row>
    <row r="9" spans="1:2" ht="15" customHeight="1" x14ac:dyDescent="0.2">
      <c r="A9" s="98" t="s">
        <v>41</v>
      </c>
      <c r="B9" s="25" t="s">
        <v>458</v>
      </c>
    </row>
    <row r="10" spans="1:2" ht="15" customHeight="1" x14ac:dyDescent="0.2">
      <c r="A10" s="99"/>
      <c r="B10" s="33" t="s">
        <v>254</v>
      </c>
    </row>
    <row r="11" spans="1:2" ht="15" customHeight="1" x14ac:dyDescent="0.2">
      <c r="A11" s="99"/>
    </row>
    <row r="12" spans="1:2" ht="15" customHeight="1" x14ac:dyDescent="0.2">
      <c r="A12" s="98" t="s">
        <v>43</v>
      </c>
      <c r="B12" s="25" t="s">
        <v>458</v>
      </c>
    </row>
    <row r="13" spans="1:2" ht="22.5" x14ac:dyDescent="0.2">
      <c r="A13" s="99"/>
      <c r="B13" s="25" t="s">
        <v>459</v>
      </c>
    </row>
    <row r="14" spans="1:2" ht="15" customHeight="1" x14ac:dyDescent="0.2">
      <c r="A14" s="99"/>
      <c r="B14" s="33" t="s">
        <v>254</v>
      </c>
    </row>
    <row r="15" spans="1:2" ht="15" customHeight="1" x14ac:dyDescent="0.2">
      <c r="A15" s="99"/>
    </row>
    <row r="16" spans="1:2" ht="15" customHeight="1" x14ac:dyDescent="0.2">
      <c r="A16" s="99"/>
    </row>
    <row r="17" spans="1:2" ht="15" customHeight="1" x14ac:dyDescent="0.2">
      <c r="A17" s="98" t="s">
        <v>45</v>
      </c>
      <c r="B17" s="23" t="s">
        <v>460</v>
      </c>
    </row>
    <row r="18" spans="1:2" ht="15" customHeight="1" x14ac:dyDescent="0.2">
      <c r="A18" s="32"/>
      <c r="B18" s="23" t="s">
        <v>461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showGridLines="0" workbookViewId="0">
      <selection activeCell="C29" sqref="C29"/>
    </sheetView>
  </sheetViews>
  <sheetFormatPr baseColWidth="10" defaultColWidth="9.140625" defaultRowHeight="11.25" x14ac:dyDescent="0.2"/>
  <cols>
    <col min="1" max="1" width="10" style="46" customWidth="1"/>
    <col min="2" max="2" width="48.140625" style="46" customWidth="1"/>
    <col min="3" max="3" width="22.85546875" style="46" customWidth="1"/>
    <col min="4" max="5" width="16.85546875" style="46" customWidth="1"/>
    <col min="6" max="16384" width="9.140625" style="46"/>
  </cols>
  <sheetData>
    <row r="1" spans="1:5" ht="18.95" customHeight="1" x14ac:dyDescent="0.2">
      <c r="A1" s="191" t="str">
        <f>ESF!A1</f>
        <v xml:space="preserve">Municipio de León </v>
      </c>
      <c r="B1" s="191"/>
      <c r="C1" s="191"/>
      <c r="D1" s="44" t="s">
        <v>1</v>
      </c>
      <c r="E1" s="45">
        <f>'Notas a los Edos Financieros'!D1</f>
        <v>2023</v>
      </c>
    </row>
    <row r="2" spans="1:5" ht="18.95" customHeight="1" x14ac:dyDescent="0.2">
      <c r="A2" s="191" t="s">
        <v>462</v>
      </c>
      <c r="B2" s="191"/>
      <c r="C2" s="191"/>
      <c r="D2" s="44" t="s">
        <v>3</v>
      </c>
      <c r="E2" s="45" t="str">
        <f>'Notas a los Edos Financieros'!D2</f>
        <v>Trimestral</v>
      </c>
    </row>
    <row r="3" spans="1:5" ht="18.95" customHeight="1" x14ac:dyDescent="0.2">
      <c r="A3" s="191" t="str">
        <f>ESF!A3</f>
        <v>Correspondiente del 01 de enero al 30 de septiembre de 2023</v>
      </c>
      <c r="B3" s="191"/>
      <c r="C3" s="191"/>
      <c r="D3" s="44" t="s">
        <v>5</v>
      </c>
      <c r="E3" s="45">
        <f>'Notas a los Edos Financieros'!D3</f>
        <v>3</v>
      </c>
    </row>
    <row r="4" spans="1:5" x14ac:dyDescent="0.2">
      <c r="A4" s="47" t="s">
        <v>67</v>
      </c>
      <c r="B4" s="48"/>
      <c r="C4" s="48"/>
      <c r="D4" s="48"/>
      <c r="E4" s="48"/>
    </row>
    <row r="6" spans="1:5" x14ac:dyDescent="0.2">
      <c r="A6" s="48" t="s">
        <v>463</v>
      </c>
      <c r="B6" s="48"/>
      <c r="C6" s="48"/>
      <c r="D6" s="48"/>
      <c r="E6" s="48"/>
    </row>
    <row r="7" spans="1:5" x14ac:dyDescent="0.2">
      <c r="A7" s="49" t="s">
        <v>69</v>
      </c>
      <c r="B7" s="49" t="s">
        <v>70</v>
      </c>
      <c r="C7" s="49" t="s">
        <v>71</v>
      </c>
      <c r="D7" s="49" t="s">
        <v>72</v>
      </c>
      <c r="E7" s="49" t="s">
        <v>192</v>
      </c>
    </row>
    <row r="8" spans="1:5" x14ac:dyDescent="0.2">
      <c r="A8" s="50">
        <v>3110</v>
      </c>
      <c r="B8" s="46" t="s">
        <v>313</v>
      </c>
      <c r="C8" s="148">
        <v>15676364566.26</v>
      </c>
    </row>
    <row r="9" spans="1:5" x14ac:dyDescent="0.2">
      <c r="A9" s="50">
        <v>3120</v>
      </c>
      <c r="B9" s="46" t="s">
        <v>464</v>
      </c>
      <c r="C9" s="148">
        <v>2919603000.9899998</v>
      </c>
    </row>
    <row r="10" spans="1:5" x14ac:dyDescent="0.2">
      <c r="A10" s="50">
        <v>3130</v>
      </c>
      <c r="B10" s="46" t="s">
        <v>465</v>
      </c>
      <c r="C10" s="148">
        <v>0</v>
      </c>
    </row>
    <row r="12" spans="1:5" x14ac:dyDescent="0.2">
      <c r="A12" s="48" t="s">
        <v>466</v>
      </c>
      <c r="B12" s="48"/>
      <c r="C12" s="48"/>
      <c r="D12" s="48"/>
      <c r="E12" s="48"/>
    </row>
    <row r="13" spans="1:5" x14ac:dyDescent="0.2">
      <c r="A13" s="49" t="s">
        <v>69</v>
      </c>
      <c r="B13" s="49" t="s">
        <v>70</v>
      </c>
      <c r="C13" s="49" t="s">
        <v>71</v>
      </c>
      <c r="D13" s="49" t="s">
        <v>467</v>
      </c>
      <c r="E13" s="49"/>
    </row>
    <row r="14" spans="1:5" x14ac:dyDescent="0.2">
      <c r="A14" s="50">
        <v>3210</v>
      </c>
      <c r="B14" s="46" t="s">
        <v>468</v>
      </c>
      <c r="C14" s="148">
        <v>2038651196.5199938</v>
      </c>
    </row>
    <row r="15" spans="1:5" x14ac:dyDescent="0.2">
      <c r="A15" s="50">
        <v>3220</v>
      </c>
      <c r="B15" s="46" t="s">
        <v>469</v>
      </c>
      <c r="C15" s="148">
        <v>-429440103.25999999</v>
      </c>
    </row>
    <row r="16" spans="1:5" x14ac:dyDescent="0.2">
      <c r="A16" s="50">
        <v>3230</v>
      </c>
      <c r="B16" s="46" t="s">
        <v>470</v>
      </c>
      <c r="C16" s="148">
        <v>2743494.26</v>
      </c>
    </row>
    <row r="17" spans="1:3" x14ac:dyDescent="0.2">
      <c r="A17" s="50">
        <v>3231</v>
      </c>
      <c r="B17" s="46" t="s">
        <v>471</v>
      </c>
      <c r="C17" s="145">
        <v>2743494.26</v>
      </c>
    </row>
    <row r="18" spans="1:3" x14ac:dyDescent="0.2">
      <c r="A18" s="50">
        <v>3232</v>
      </c>
      <c r="B18" s="46" t="s">
        <v>472</v>
      </c>
      <c r="C18" s="145">
        <v>0</v>
      </c>
    </row>
    <row r="19" spans="1:3" x14ac:dyDescent="0.2">
      <c r="A19" s="50">
        <v>3233</v>
      </c>
      <c r="B19" s="46" t="s">
        <v>473</v>
      </c>
      <c r="C19" s="145">
        <v>0</v>
      </c>
    </row>
    <row r="20" spans="1:3" x14ac:dyDescent="0.2">
      <c r="A20" s="50">
        <v>3239</v>
      </c>
      <c r="B20" s="46" t="s">
        <v>474</v>
      </c>
      <c r="C20" s="145">
        <v>0</v>
      </c>
    </row>
    <row r="21" spans="1:3" x14ac:dyDescent="0.2">
      <c r="A21" s="50">
        <v>3240</v>
      </c>
      <c r="B21" s="46" t="s">
        <v>475</v>
      </c>
      <c r="C21" s="145">
        <v>0</v>
      </c>
    </row>
    <row r="22" spans="1:3" x14ac:dyDescent="0.2">
      <c r="A22" s="50">
        <v>3241</v>
      </c>
      <c r="B22" s="46" t="s">
        <v>476</v>
      </c>
      <c r="C22" s="145">
        <v>0</v>
      </c>
    </row>
    <row r="23" spans="1:3" x14ac:dyDescent="0.2">
      <c r="A23" s="50">
        <v>3242</v>
      </c>
      <c r="B23" s="46" t="s">
        <v>477</v>
      </c>
      <c r="C23" s="145">
        <v>0</v>
      </c>
    </row>
    <row r="24" spans="1:3" x14ac:dyDescent="0.2">
      <c r="A24" s="50">
        <v>3243</v>
      </c>
      <c r="B24" s="46" t="s">
        <v>478</v>
      </c>
      <c r="C24" s="145">
        <v>0</v>
      </c>
    </row>
    <row r="25" spans="1:3" x14ac:dyDescent="0.2">
      <c r="A25" s="50">
        <v>3250</v>
      </c>
      <c r="B25" s="46" t="s">
        <v>479</v>
      </c>
      <c r="C25" s="145">
        <v>0</v>
      </c>
    </row>
    <row r="26" spans="1:3" x14ac:dyDescent="0.2">
      <c r="A26" s="50">
        <v>3251</v>
      </c>
      <c r="B26" s="46" t="s">
        <v>480</v>
      </c>
      <c r="C26" s="145">
        <v>0</v>
      </c>
    </row>
    <row r="27" spans="1:3" x14ac:dyDescent="0.2">
      <c r="A27" s="50">
        <v>3252</v>
      </c>
      <c r="B27" s="46" t="s">
        <v>481</v>
      </c>
      <c r="C27" s="145">
        <v>0</v>
      </c>
    </row>
    <row r="29" spans="1:3" x14ac:dyDescent="0.2">
      <c r="B29" s="38" t="s">
        <v>65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214</v>
      </c>
      <c r="B2" s="24" t="s">
        <v>215</v>
      </c>
    </row>
    <row r="4" spans="1:2" ht="15" customHeight="1" x14ac:dyDescent="0.2">
      <c r="A4" s="98" t="s">
        <v>47</v>
      </c>
      <c r="B4" s="27" t="s">
        <v>216</v>
      </c>
    </row>
    <row r="5" spans="1:2" ht="15" customHeight="1" x14ac:dyDescent="0.2">
      <c r="B5" s="27"/>
    </row>
    <row r="6" spans="1:2" ht="15" customHeight="1" x14ac:dyDescent="0.2">
      <c r="A6" s="98" t="s">
        <v>49</v>
      </c>
      <c r="B6" s="27" t="s">
        <v>217</v>
      </c>
    </row>
    <row r="7" spans="1:2" ht="15" customHeight="1" x14ac:dyDescent="0.2">
      <c r="B7" s="27" t="s">
        <v>482</v>
      </c>
    </row>
    <row r="8" spans="1:2" ht="22.5" x14ac:dyDescent="0.2">
      <c r="B8" s="25" t="s">
        <v>483</v>
      </c>
    </row>
    <row r="9" spans="1:2" ht="15" customHeight="1" x14ac:dyDescent="0.2">
      <c r="B9" s="27" t="s">
        <v>484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135"/>
  <sheetViews>
    <sheetView showGridLines="0" workbookViewId="0">
      <selection activeCell="B126" sqref="B126"/>
    </sheetView>
  </sheetViews>
  <sheetFormatPr baseColWidth="10" defaultColWidth="9.140625" defaultRowHeight="11.25" x14ac:dyDescent="0.2"/>
  <cols>
    <col min="1" max="1" width="10" style="46" customWidth="1"/>
    <col min="2" max="2" width="63.42578125" style="46" bestFit="1" customWidth="1"/>
    <col min="3" max="3" width="15.140625" style="46" bestFit="1" customWidth="1"/>
    <col min="4" max="4" width="16.42578125" style="46" bestFit="1" customWidth="1"/>
    <col min="5" max="5" width="19.140625" style="46" customWidth="1"/>
    <col min="6" max="16384" width="9.140625" style="46"/>
  </cols>
  <sheetData>
    <row r="1" spans="1:5" s="51" customFormat="1" ht="18.95" customHeight="1" x14ac:dyDescent="0.25">
      <c r="A1" s="191" t="str">
        <f>ESF!A1</f>
        <v xml:space="preserve">Municipio de León </v>
      </c>
      <c r="B1" s="191"/>
      <c r="C1" s="191"/>
      <c r="D1" s="44" t="s">
        <v>1</v>
      </c>
      <c r="E1" s="45">
        <f>'Notas a los Edos Financieros'!D1</f>
        <v>2023</v>
      </c>
    </row>
    <row r="2" spans="1:5" s="51" customFormat="1" ht="18.95" customHeight="1" x14ac:dyDescent="0.25">
      <c r="A2" s="191" t="s">
        <v>485</v>
      </c>
      <c r="B2" s="191"/>
      <c r="C2" s="191"/>
      <c r="D2" s="44" t="s">
        <v>3</v>
      </c>
      <c r="E2" s="45" t="str">
        <f>'Notas a los Edos Financieros'!D2</f>
        <v>Trimestral</v>
      </c>
    </row>
    <row r="3" spans="1:5" s="51" customFormat="1" ht="18.95" customHeight="1" x14ac:dyDescent="0.25">
      <c r="A3" s="191" t="str">
        <f>ESF!A3</f>
        <v>Correspondiente del 01 de enero al 30 de septiembre de 2023</v>
      </c>
      <c r="B3" s="191"/>
      <c r="C3" s="191"/>
      <c r="D3" s="44" t="s">
        <v>5</v>
      </c>
      <c r="E3" s="45">
        <f>'Notas a los Edos Financieros'!D3</f>
        <v>3</v>
      </c>
    </row>
    <row r="4" spans="1:5" x14ac:dyDescent="0.2">
      <c r="A4" s="47" t="s">
        <v>67</v>
      </c>
      <c r="B4" s="48"/>
      <c r="C4" s="48"/>
      <c r="D4" s="48"/>
      <c r="E4" s="48"/>
    </row>
    <row r="6" spans="1:5" x14ac:dyDescent="0.2">
      <c r="A6" s="48" t="s">
        <v>486</v>
      </c>
      <c r="B6" s="48"/>
      <c r="C6" s="48"/>
      <c r="D6" s="48"/>
    </row>
    <row r="7" spans="1:5" x14ac:dyDescent="0.2">
      <c r="A7" s="49" t="s">
        <v>69</v>
      </c>
      <c r="B7" s="49" t="s">
        <v>487</v>
      </c>
      <c r="C7" s="108">
        <v>2023</v>
      </c>
      <c r="D7" s="108">
        <v>2022</v>
      </c>
    </row>
    <row r="8" spans="1:5" x14ac:dyDescent="0.2">
      <c r="A8" s="50">
        <v>1111</v>
      </c>
      <c r="B8" s="46" t="s">
        <v>488</v>
      </c>
      <c r="C8" s="145">
        <v>137000</v>
      </c>
      <c r="D8" s="145">
        <v>137000</v>
      </c>
    </row>
    <row r="9" spans="1:5" x14ac:dyDescent="0.2">
      <c r="A9" s="50">
        <v>1112</v>
      </c>
      <c r="B9" s="46" t="s">
        <v>489</v>
      </c>
      <c r="C9" s="145">
        <v>755857809.01999998</v>
      </c>
      <c r="D9" s="145">
        <v>1407185596.7699997</v>
      </c>
    </row>
    <row r="10" spans="1:5" x14ac:dyDescent="0.2">
      <c r="A10" s="50">
        <v>1113</v>
      </c>
      <c r="B10" s="46" t="s">
        <v>490</v>
      </c>
      <c r="C10" s="145">
        <v>346101.80999999994</v>
      </c>
      <c r="D10" s="145">
        <v>337844.52</v>
      </c>
    </row>
    <row r="11" spans="1:5" x14ac:dyDescent="0.2">
      <c r="A11" s="50">
        <v>1114</v>
      </c>
      <c r="B11" s="46" t="s">
        <v>73</v>
      </c>
      <c r="C11" s="145">
        <v>161422774.06</v>
      </c>
      <c r="D11" s="145">
        <v>56256766.189999998</v>
      </c>
    </row>
    <row r="12" spans="1:5" x14ac:dyDescent="0.2">
      <c r="A12" s="50">
        <v>1115</v>
      </c>
      <c r="B12" s="46" t="s">
        <v>75</v>
      </c>
      <c r="C12" s="145">
        <v>2386025152.6799998</v>
      </c>
      <c r="D12" s="145">
        <v>260381540.93000004</v>
      </c>
    </row>
    <row r="13" spans="1:5" x14ac:dyDescent="0.2">
      <c r="A13" s="50">
        <v>1116</v>
      </c>
      <c r="B13" s="46" t="s">
        <v>491</v>
      </c>
      <c r="C13" s="145">
        <v>0</v>
      </c>
      <c r="D13" s="145">
        <v>0</v>
      </c>
    </row>
    <row r="14" spans="1:5" x14ac:dyDescent="0.2">
      <c r="A14" s="50">
        <v>1119</v>
      </c>
      <c r="B14" s="46" t="s">
        <v>492</v>
      </c>
      <c r="C14" s="145">
        <v>0</v>
      </c>
      <c r="D14" s="145">
        <v>0</v>
      </c>
    </row>
    <row r="15" spans="1:5" x14ac:dyDescent="0.2">
      <c r="A15" s="56">
        <v>1110</v>
      </c>
      <c r="B15" s="116" t="s">
        <v>493</v>
      </c>
      <c r="C15" s="148">
        <f>+SUM(C8:C14)</f>
        <v>3303788837.5699997</v>
      </c>
      <c r="D15" s="148">
        <f>+SUM(D8:D14)</f>
        <v>1724298748.4099998</v>
      </c>
    </row>
    <row r="18" spans="1:4" x14ac:dyDescent="0.2">
      <c r="A18" s="48" t="s">
        <v>494</v>
      </c>
      <c r="B18" s="48"/>
      <c r="C18" s="48"/>
      <c r="D18" s="48"/>
    </row>
    <row r="19" spans="1:4" x14ac:dyDescent="0.2">
      <c r="A19" s="49" t="s">
        <v>69</v>
      </c>
      <c r="B19" s="49" t="s">
        <v>487</v>
      </c>
      <c r="C19" s="108" t="s">
        <v>495</v>
      </c>
      <c r="D19" s="108" t="s">
        <v>496</v>
      </c>
    </row>
    <row r="20" spans="1:4" x14ac:dyDescent="0.2">
      <c r="A20" s="56">
        <v>1230</v>
      </c>
      <c r="B20" s="57" t="s">
        <v>127</v>
      </c>
      <c r="C20" s="148">
        <f>+SUM(C21:C27)</f>
        <v>863500381.98999965</v>
      </c>
      <c r="D20" s="148">
        <f>+SUM(D21:D27)</f>
        <v>548665887.9200002</v>
      </c>
    </row>
    <row r="21" spans="1:4" x14ac:dyDescent="0.2">
      <c r="A21" s="50">
        <v>1231</v>
      </c>
      <c r="B21" s="46" t="s">
        <v>128</v>
      </c>
      <c r="C21" s="145">
        <v>161282314.85000002</v>
      </c>
      <c r="D21" s="145">
        <v>30770644.810000002</v>
      </c>
    </row>
    <row r="22" spans="1:4" x14ac:dyDescent="0.2">
      <c r="A22" s="50">
        <v>1232</v>
      </c>
      <c r="B22" s="46" t="s">
        <v>129</v>
      </c>
      <c r="C22" s="145">
        <v>0</v>
      </c>
      <c r="D22" s="145"/>
    </row>
    <row r="23" spans="1:4" x14ac:dyDescent="0.2">
      <c r="A23" s="50">
        <v>1233</v>
      </c>
      <c r="B23" s="46" t="s">
        <v>130</v>
      </c>
      <c r="C23" s="145">
        <v>0</v>
      </c>
      <c r="D23" s="145"/>
    </row>
    <row r="24" spans="1:4" x14ac:dyDescent="0.2">
      <c r="A24" s="50">
        <v>1234</v>
      </c>
      <c r="B24" s="46" t="s">
        <v>133</v>
      </c>
      <c r="C24" s="145">
        <v>0</v>
      </c>
      <c r="D24" s="145"/>
    </row>
    <row r="25" spans="1:4" x14ac:dyDescent="0.2">
      <c r="A25" s="50">
        <v>1235</v>
      </c>
      <c r="B25" s="46" t="s">
        <v>134</v>
      </c>
      <c r="C25" s="145">
        <v>570965144.2899996</v>
      </c>
      <c r="D25" s="145">
        <v>424326107.06000036</v>
      </c>
    </row>
    <row r="26" spans="1:4" x14ac:dyDescent="0.2">
      <c r="A26" s="50">
        <v>1236</v>
      </c>
      <c r="B26" s="46" t="s">
        <v>135</v>
      </c>
      <c r="C26" s="145">
        <v>131252922.84999999</v>
      </c>
      <c r="D26" s="145">
        <v>93569136.049999803</v>
      </c>
    </row>
    <row r="27" spans="1:4" x14ac:dyDescent="0.2">
      <c r="A27" s="50">
        <v>1239</v>
      </c>
      <c r="B27" s="46" t="s">
        <v>136</v>
      </c>
      <c r="C27" s="145">
        <v>0</v>
      </c>
      <c r="D27" s="145"/>
    </row>
    <row r="28" spans="1:4" x14ac:dyDescent="0.2">
      <c r="A28" s="56">
        <v>1240</v>
      </c>
      <c r="B28" s="57" t="s">
        <v>137</v>
      </c>
      <c r="C28" s="148">
        <f>+SUM(C29:C36)</f>
        <v>85172242</v>
      </c>
      <c r="D28" s="148">
        <f>+SUM(D29:D36)</f>
        <v>60519758.919999987</v>
      </c>
    </row>
    <row r="29" spans="1:4" x14ac:dyDescent="0.2">
      <c r="A29" s="50">
        <v>1241</v>
      </c>
      <c r="B29" s="46" t="s">
        <v>138</v>
      </c>
      <c r="C29" s="145">
        <v>19935995.799999993</v>
      </c>
      <c r="D29" s="145">
        <v>19929167.060000002</v>
      </c>
    </row>
    <row r="30" spans="1:4" x14ac:dyDescent="0.2">
      <c r="A30" s="50">
        <v>1242</v>
      </c>
      <c r="B30" s="46" t="s">
        <v>139</v>
      </c>
      <c r="C30" s="145">
        <v>6470910.7200000007</v>
      </c>
      <c r="D30" s="145">
        <v>6457110.7199999997</v>
      </c>
    </row>
    <row r="31" spans="1:4" x14ac:dyDescent="0.2">
      <c r="A31" s="50">
        <v>1243</v>
      </c>
      <c r="B31" s="46" t="s">
        <v>140</v>
      </c>
      <c r="C31" s="145">
        <v>483418.29</v>
      </c>
      <c r="D31" s="145">
        <v>483418.2900000001</v>
      </c>
    </row>
    <row r="32" spans="1:4" x14ac:dyDescent="0.2">
      <c r="A32" s="50">
        <v>1244</v>
      </c>
      <c r="B32" s="46" t="s">
        <v>141</v>
      </c>
      <c r="C32" s="145">
        <v>29371783.920000013</v>
      </c>
      <c r="D32" s="145">
        <v>12998962.65</v>
      </c>
    </row>
    <row r="33" spans="1:6" x14ac:dyDescent="0.2">
      <c r="A33" s="50">
        <v>1245</v>
      </c>
      <c r="B33" s="46" t="s">
        <v>142</v>
      </c>
      <c r="C33" s="145">
        <v>15334827.99</v>
      </c>
      <c r="D33" s="145">
        <v>7240959.9100000001</v>
      </c>
    </row>
    <row r="34" spans="1:6" x14ac:dyDescent="0.2">
      <c r="A34" s="50">
        <v>1246</v>
      </c>
      <c r="B34" s="46" t="s">
        <v>143</v>
      </c>
      <c r="C34" s="145">
        <v>13575305.279999999</v>
      </c>
      <c r="D34" s="145">
        <v>13410140.289999995</v>
      </c>
    </row>
    <row r="35" spans="1:6" x14ac:dyDescent="0.2">
      <c r="A35" s="50">
        <v>1247</v>
      </c>
      <c r="B35" s="46" t="s">
        <v>144</v>
      </c>
      <c r="C35" s="145">
        <v>0</v>
      </c>
      <c r="D35" s="145">
        <v>0</v>
      </c>
    </row>
    <row r="36" spans="1:6" x14ac:dyDescent="0.2">
      <c r="A36" s="50">
        <v>1248</v>
      </c>
      <c r="B36" s="46" t="s">
        <v>145</v>
      </c>
      <c r="C36" s="145">
        <v>0</v>
      </c>
      <c r="D36" s="145">
        <v>0</v>
      </c>
      <c r="E36" s="145"/>
    </row>
    <row r="37" spans="1:6" x14ac:dyDescent="0.2">
      <c r="A37" s="56">
        <v>1250</v>
      </c>
      <c r="B37" s="57" t="s">
        <v>149</v>
      </c>
      <c r="C37" s="148">
        <f>+SUM(C38:C42)</f>
        <v>1500</v>
      </c>
      <c r="D37" s="148">
        <f>+SUM(D38:D42)</f>
        <v>0</v>
      </c>
      <c r="E37" s="145"/>
    </row>
    <row r="38" spans="1:6" x14ac:dyDescent="0.2">
      <c r="A38" s="50">
        <v>1251</v>
      </c>
      <c r="B38" s="46" t="s">
        <v>150</v>
      </c>
      <c r="C38" s="145">
        <v>1500</v>
      </c>
      <c r="D38" s="145">
        <v>0</v>
      </c>
      <c r="E38" s="145"/>
    </row>
    <row r="39" spans="1:6" x14ac:dyDescent="0.2">
      <c r="A39" s="50">
        <v>1252</v>
      </c>
      <c r="B39" s="46" t="s">
        <v>151</v>
      </c>
      <c r="C39" s="145">
        <v>0</v>
      </c>
      <c r="D39" s="145">
        <v>0</v>
      </c>
      <c r="E39" s="145"/>
    </row>
    <row r="40" spans="1:6" x14ac:dyDescent="0.2">
      <c r="A40" s="50">
        <v>1253</v>
      </c>
      <c r="B40" s="46" t="s">
        <v>152</v>
      </c>
      <c r="C40" s="145">
        <v>0</v>
      </c>
      <c r="D40" s="145">
        <v>0</v>
      </c>
      <c r="E40" s="145"/>
    </row>
    <row r="41" spans="1:6" x14ac:dyDescent="0.2">
      <c r="A41" s="50">
        <v>1254</v>
      </c>
      <c r="B41" s="46" t="s">
        <v>153</v>
      </c>
      <c r="C41" s="145">
        <v>0</v>
      </c>
      <c r="D41" s="145">
        <v>0</v>
      </c>
      <c r="E41" s="145"/>
    </row>
    <row r="42" spans="1:6" x14ac:dyDescent="0.2">
      <c r="A42" s="50">
        <v>1259</v>
      </c>
      <c r="B42" s="46" t="s">
        <v>154</v>
      </c>
      <c r="C42" s="145">
        <v>0</v>
      </c>
      <c r="D42" s="145">
        <v>0</v>
      </c>
      <c r="E42" s="145"/>
    </row>
    <row r="43" spans="1:6" x14ac:dyDescent="0.2">
      <c r="A43" s="50"/>
      <c r="B43" s="116" t="s">
        <v>497</v>
      </c>
      <c r="C43" s="148">
        <f>C20+C28+C37</f>
        <v>948674123.98999965</v>
      </c>
      <c r="D43" s="148">
        <f>D20+D28+D37</f>
        <v>609185646.84000015</v>
      </c>
      <c r="E43" s="145"/>
    </row>
    <row r="44" spans="1:6" x14ac:dyDescent="0.2">
      <c r="C44" s="145"/>
      <c r="D44" s="145"/>
      <c r="E44" s="145"/>
    </row>
    <row r="45" spans="1:6" ht="15" x14ac:dyDescent="0.25">
      <c r="A45" s="48" t="s">
        <v>498</v>
      </c>
      <c r="B45" s="48"/>
      <c r="C45" s="48"/>
      <c r="D45" s="48"/>
      <c r="F45"/>
    </row>
    <row r="46" spans="1:6" ht="15" x14ac:dyDescent="0.25">
      <c r="A46" s="49" t="s">
        <v>69</v>
      </c>
      <c r="B46" s="49" t="s">
        <v>487</v>
      </c>
      <c r="C46" s="108">
        <v>2023</v>
      </c>
      <c r="D46" s="108">
        <v>2022</v>
      </c>
      <c r="F46"/>
    </row>
    <row r="47" spans="1:6" ht="11.25" customHeight="1" x14ac:dyDescent="0.25">
      <c r="A47" s="56">
        <v>3210</v>
      </c>
      <c r="B47" s="57" t="s">
        <v>499</v>
      </c>
      <c r="C47" s="178">
        <v>2038651196.519989</v>
      </c>
      <c r="D47" s="178">
        <v>1557780487.1400051</v>
      </c>
      <c r="E47" s="123"/>
      <c r="F47"/>
    </row>
    <row r="48" spans="1:6" ht="13.5" customHeight="1" x14ac:dyDescent="0.25">
      <c r="A48" s="50"/>
      <c r="B48" s="116" t="s">
        <v>500</v>
      </c>
      <c r="C48" s="178">
        <f>+C49+C61+C89+C92</f>
        <v>518054178.38000131</v>
      </c>
      <c r="D48" s="178">
        <f>+D49+D61+D89+D92</f>
        <v>810368625.35999966</v>
      </c>
      <c r="E48" s="124"/>
      <c r="F48"/>
    </row>
    <row r="49" spans="1:6" ht="13.5" customHeight="1" x14ac:dyDescent="0.25">
      <c r="A49" s="56">
        <v>5400</v>
      </c>
      <c r="B49" s="57" t="s">
        <v>412</v>
      </c>
      <c r="C49" s="178">
        <f>+C50+C52+C54+C56+C58</f>
        <v>79282963.359999999</v>
      </c>
      <c r="D49" s="178">
        <f>+D50+D52+D54+D56+D58</f>
        <v>80062379.689999998</v>
      </c>
      <c r="F49"/>
    </row>
    <row r="50" spans="1:6" ht="13.5" customHeight="1" x14ac:dyDescent="0.25">
      <c r="A50" s="50">
        <v>5410</v>
      </c>
      <c r="B50" s="46" t="s">
        <v>501</v>
      </c>
      <c r="C50" s="178">
        <f>+C51</f>
        <v>79180525.340000004</v>
      </c>
      <c r="D50" s="178">
        <f>+D51</f>
        <v>78850170.989999995</v>
      </c>
      <c r="F50"/>
    </row>
    <row r="51" spans="1:6" ht="13.5" customHeight="1" x14ac:dyDescent="0.25">
      <c r="A51" s="50">
        <v>5411</v>
      </c>
      <c r="B51" s="46" t="s">
        <v>414</v>
      </c>
      <c r="C51" s="179">
        <v>79180525.340000004</v>
      </c>
      <c r="D51" s="179">
        <v>78850170.989999995</v>
      </c>
      <c r="F51"/>
    </row>
    <row r="52" spans="1:6" ht="13.5" customHeight="1" x14ac:dyDescent="0.25">
      <c r="A52" s="50">
        <v>5420</v>
      </c>
      <c r="B52" s="46" t="s">
        <v>502</v>
      </c>
      <c r="C52" s="179">
        <f>+C53</f>
        <v>0</v>
      </c>
      <c r="D52" s="179">
        <f>+D53</f>
        <v>0</v>
      </c>
      <c r="F52"/>
    </row>
    <row r="53" spans="1:6" ht="13.5" customHeight="1" x14ac:dyDescent="0.25">
      <c r="A53" s="50">
        <v>5421</v>
      </c>
      <c r="B53" s="46" t="s">
        <v>417</v>
      </c>
      <c r="C53" s="179">
        <v>0</v>
      </c>
      <c r="D53" s="179">
        <v>0</v>
      </c>
      <c r="F53"/>
    </row>
    <row r="54" spans="1:6" ht="13.5" customHeight="1" x14ac:dyDescent="0.25">
      <c r="A54" s="50">
        <v>5430</v>
      </c>
      <c r="B54" s="46" t="s">
        <v>503</v>
      </c>
      <c r="C54" s="178">
        <f>+C55</f>
        <v>102438.02</v>
      </c>
      <c r="D54" s="178">
        <f>+D55</f>
        <v>97208.7</v>
      </c>
      <c r="F54"/>
    </row>
    <row r="55" spans="1:6" ht="13.5" customHeight="1" x14ac:dyDescent="0.25">
      <c r="A55" s="50">
        <v>5431</v>
      </c>
      <c r="B55" s="46" t="s">
        <v>420</v>
      </c>
      <c r="C55" s="183">
        <v>102438.02</v>
      </c>
      <c r="D55" s="183">
        <v>97208.7</v>
      </c>
      <c r="F55"/>
    </row>
    <row r="56" spans="1:6" ht="13.5" customHeight="1" x14ac:dyDescent="0.25">
      <c r="A56" s="50">
        <v>5440</v>
      </c>
      <c r="B56" s="46" t="s">
        <v>504</v>
      </c>
      <c r="C56" s="179">
        <f>+C57</f>
        <v>0</v>
      </c>
      <c r="D56" s="178">
        <f>+D57</f>
        <v>1115000</v>
      </c>
      <c r="F56"/>
    </row>
    <row r="57" spans="1:6" ht="13.5" customHeight="1" x14ac:dyDescent="0.25">
      <c r="A57" s="50">
        <v>5441</v>
      </c>
      <c r="B57" s="46" t="s">
        <v>504</v>
      </c>
      <c r="C57" s="179">
        <v>0</v>
      </c>
      <c r="D57" s="179">
        <v>1115000</v>
      </c>
      <c r="F57"/>
    </row>
    <row r="58" spans="1:6" ht="13.5" customHeight="1" x14ac:dyDescent="0.25">
      <c r="A58" s="50">
        <v>5450</v>
      </c>
      <c r="B58" s="46" t="s">
        <v>505</v>
      </c>
      <c r="C58" s="179">
        <f>+SUM(C59:C60)</f>
        <v>0</v>
      </c>
      <c r="D58" s="179">
        <f>+SUM(D59:D60)</f>
        <v>0</v>
      </c>
      <c r="F58"/>
    </row>
    <row r="59" spans="1:6" ht="13.5" customHeight="1" x14ac:dyDescent="0.25">
      <c r="A59" s="50">
        <v>5451</v>
      </c>
      <c r="B59" s="46" t="s">
        <v>424</v>
      </c>
      <c r="C59" s="179">
        <v>0</v>
      </c>
      <c r="D59" s="179">
        <v>0</v>
      </c>
      <c r="F59"/>
    </row>
    <row r="60" spans="1:6" ht="13.5" customHeight="1" x14ac:dyDescent="0.25">
      <c r="A60" s="50">
        <v>5452</v>
      </c>
      <c r="B60" s="46" t="s">
        <v>425</v>
      </c>
      <c r="C60" s="179">
        <v>0</v>
      </c>
      <c r="D60" s="179">
        <v>0</v>
      </c>
      <c r="F60"/>
    </row>
    <row r="61" spans="1:6" ht="13.5" customHeight="1" x14ac:dyDescent="0.25">
      <c r="A61" s="56">
        <v>5500</v>
      </c>
      <c r="B61" s="57" t="s">
        <v>426</v>
      </c>
      <c r="C61" s="178">
        <f>+C62+C71+C74+C80</f>
        <v>247624956.75999999</v>
      </c>
      <c r="D61" s="178">
        <f>+D62+D71+D74+D80</f>
        <v>215673919.32999998</v>
      </c>
      <c r="F61"/>
    </row>
    <row r="62" spans="1:6" ht="13.5" customHeight="1" x14ac:dyDescent="0.25">
      <c r="A62" s="56">
        <v>5510</v>
      </c>
      <c r="B62" s="57" t="s">
        <v>427</v>
      </c>
      <c r="C62" s="178">
        <f>+SUM(C63:C70)</f>
        <v>237464473.19999999</v>
      </c>
      <c r="D62" s="178">
        <f>+SUM(D63:D70)</f>
        <v>204684775.19999999</v>
      </c>
      <c r="F62"/>
    </row>
    <row r="63" spans="1:6" ht="13.5" customHeight="1" x14ac:dyDescent="0.25">
      <c r="A63" s="50">
        <v>5511</v>
      </c>
      <c r="B63" s="46" t="s">
        <v>428</v>
      </c>
      <c r="C63" s="179">
        <v>292602.61</v>
      </c>
      <c r="D63" s="179">
        <v>5660336.3300000001</v>
      </c>
      <c r="F63"/>
    </row>
    <row r="64" spans="1:6" ht="13.5" customHeight="1" x14ac:dyDescent="0.25">
      <c r="A64" s="50">
        <v>5512</v>
      </c>
      <c r="B64" s="46" t="s">
        <v>429</v>
      </c>
      <c r="C64" s="179">
        <v>0</v>
      </c>
      <c r="D64" s="179">
        <v>0</v>
      </c>
      <c r="F64"/>
    </row>
    <row r="65" spans="1:6" ht="13.5" customHeight="1" x14ac:dyDescent="0.25">
      <c r="A65" s="50">
        <v>5513</v>
      </c>
      <c r="B65" s="46" t="s">
        <v>430</v>
      </c>
      <c r="C65" s="179">
        <v>30365475.870000001</v>
      </c>
      <c r="D65" s="179">
        <v>38996931.949999996</v>
      </c>
      <c r="F65"/>
    </row>
    <row r="66" spans="1:6" ht="13.5" customHeight="1" x14ac:dyDescent="0.25">
      <c r="A66" s="50">
        <v>5514</v>
      </c>
      <c r="B66" s="46" t="s">
        <v>431</v>
      </c>
      <c r="C66" s="179">
        <v>0</v>
      </c>
      <c r="D66" s="179">
        <v>0</v>
      </c>
      <c r="F66"/>
    </row>
    <row r="67" spans="1:6" ht="13.5" customHeight="1" x14ac:dyDescent="0.25">
      <c r="A67" s="50">
        <v>5515</v>
      </c>
      <c r="B67" s="46" t="s">
        <v>432</v>
      </c>
      <c r="C67" s="179">
        <v>86281535.609999999</v>
      </c>
      <c r="D67" s="179">
        <v>127972222.94000001</v>
      </c>
      <c r="F67"/>
    </row>
    <row r="68" spans="1:6" ht="13.5" customHeight="1" x14ac:dyDescent="0.25">
      <c r="A68" s="50">
        <v>5516</v>
      </c>
      <c r="B68" s="46" t="s">
        <v>433</v>
      </c>
      <c r="C68" s="179">
        <v>9758.130000000001</v>
      </c>
      <c r="D68" s="179">
        <v>170441.47999999998</v>
      </c>
      <c r="F68"/>
    </row>
    <row r="69" spans="1:6" ht="13.5" customHeight="1" x14ac:dyDescent="0.25">
      <c r="A69" s="50">
        <v>5517</v>
      </c>
      <c r="B69" s="46" t="s">
        <v>434</v>
      </c>
      <c r="C69" s="179">
        <v>16837407.190000001</v>
      </c>
      <c r="D69" s="179">
        <v>26875330.409999993</v>
      </c>
      <c r="F69"/>
    </row>
    <row r="70" spans="1:6" ht="13.5" customHeight="1" x14ac:dyDescent="0.25">
      <c r="A70" s="50">
        <v>5518</v>
      </c>
      <c r="B70" s="46" t="s">
        <v>435</v>
      </c>
      <c r="C70" s="179">
        <v>103677693.79000001</v>
      </c>
      <c r="D70" s="179">
        <v>5009512.0900000036</v>
      </c>
      <c r="F70"/>
    </row>
    <row r="71" spans="1:6" ht="13.5" customHeight="1" x14ac:dyDescent="0.25">
      <c r="A71" s="56">
        <v>5520</v>
      </c>
      <c r="B71" s="57" t="s">
        <v>436</v>
      </c>
      <c r="C71" s="178">
        <f>+SUM(C72:C73)</f>
        <v>10140000</v>
      </c>
      <c r="D71" s="178">
        <f>+SUM(D72:D73)</f>
        <v>10975000</v>
      </c>
      <c r="F71"/>
    </row>
    <row r="72" spans="1:6" ht="13.5" customHeight="1" x14ac:dyDescent="0.25">
      <c r="A72" s="50">
        <v>5521</v>
      </c>
      <c r="B72" s="46" t="s">
        <v>437</v>
      </c>
      <c r="C72" s="179">
        <v>10140000</v>
      </c>
      <c r="D72" s="179">
        <v>10975000</v>
      </c>
      <c r="F72"/>
    </row>
    <row r="73" spans="1:6" ht="13.5" customHeight="1" x14ac:dyDescent="0.25">
      <c r="A73" s="50">
        <v>5522</v>
      </c>
      <c r="B73" s="46" t="s">
        <v>438</v>
      </c>
      <c r="C73" s="179">
        <v>0</v>
      </c>
      <c r="D73" s="179">
        <v>0</v>
      </c>
      <c r="F73"/>
    </row>
    <row r="74" spans="1:6" ht="13.5" customHeight="1" x14ac:dyDescent="0.25">
      <c r="A74" s="56">
        <v>5530</v>
      </c>
      <c r="B74" s="57" t="s">
        <v>439</v>
      </c>
      <c r="C74" s="178">
        <f>+SUM(C75:C79)</f>
        <v>20483.560000000001</v>
      </c>
      <c r="D74" s="178">
        <f>+SUM(D75:D79)</f>
        <v>14144.13</v>
      </c>
      <c r="F74"/>
    </row>
    <row r="75" spans="1:6" ht="13.5" customHeight="1" x14ac:dyDescent="0.25">
      <c r="A75" s="50">
        <v>5531</v>
      </c>
      <c r="B75" s="46" t="s">
        <v>440</v>
      </c>
      <c r="C75" s="179">
        <v>0</v>
      </c>
      <c r="D75" s="179">
        <v>0</v>
      </c>
      <c r="F75"/>
    </row>
    <row r="76" spans="1:6" ht="13.5" customHeight="1" x14ac:dyDescent="0.25">
      <c r="A76" s="50">
        <v>5532</v>
      </c>
      <c r="B76" s="46" t="s">
        <v>441</v>
      </c>
      <c r="C76" s="179">
        <v>0</v>
      </c>
      <c r="D76" s="179">
        <v>0</v>
      </c>
      <c r="F76"/>
    </row>
    <row r="77" spans="1:6" ht="13.5" customHeight="1" x14ac:dyDescent="0.25">
      <c r="A77" s="50">
        <v>5533</v>
      </c>
      <c r="B77" s="46" t="s">
        <v>442</v>
      </c>
      <c r="C77" s="179">
        <v>0</v>
      </c>
      <c r="D77" s="179">
        <v>0</v>
      </c>
      <c r="F77"/>
    </row>
    <row r="78" spans="1:6" ht="13.5" customHeight="1" x14ac:dyDescent="0.25">
      <c r="A78" s="50">
        <v>5534</v>
      </c>
      <c r="B78" s="46" t="s">
        <v>443</v>
      </c>
      <c r="C78" s="179">
        <v>0</v>
      </c>
      <c r="D78" s="179">
        <v>0</v>
      </c>
      <c r="F78"/>
    </row>
    <row r="79" spans="1:6" ht="13.5" customHeight="1" x14ac:dyDescent="0.25">
      <c r="A79" s="50">
        <v>5535</v>
      </c>
      <c r="B79" s="46" t="s">
        <v>444</v>
      </c>
      <c r="C79" s="179">
        <v>20483.560000000001</v>
      </c>
      <c r="D79" s="179">
        <v>14144.13</v>
      </c>
      <c r="F79"/>
    </row>
    <row r="80" spans="1:6" ht="13.5" customHeight="1" x14ac:dyDescent="0.25">
      <c r="A80" s="56">
        <v>5590</v>
      </c>
      <c r="B80" s="57" t="s">
        <v>445</v>
      </c>
      <c r="C80" s="178">
        <f>+SUM(C81:C88)</f>
        <v>0</v>
      </c>
      <c r="D80" s="178">
        <f>+SUM(D81:D88)</f>
        <v>0</v>
      </c>
      <c r="F80"/>
    </row>
    <row r="81" spans="1:6" ht="13.5" customHeight="1" x14ac:dyDescent="0.25">
      <c r="A81" s="50">
        <v>5591</v>
      </c>
      <c r="B81" s="46" t="s">
        <v>446</v>
      </c>
      <c r="C81" s="179">
        <v>0</v>
      </c>
      <c r="D81" s="179">
        <v>0</v>
      </c>
      <c r="F81"/>
    </row>
    <row r="82" spans="1:6" ht="13.5" customHeight="1" x14ac:dyDescent="0.25">
      <c r="A82" s="50">
        <v>5592</v>
      </c>
      <c r="B82" s="46" t="s">
        <v>447</v>
      </c>
      <c r="C82" s="179">
        <v>0</v>
      </c>
      <c r="D82" s="179">
        <v>0</v>
      </c>
      <c r="F82"/>
    </row>
    <row r="83" spans="1:6" ht="13.5" customHeight="1" x14ac:dyDescent="0.25">
      <c r="A83" s="50">
        <v>5593</v>
      </c>
      <c r="B83" s="46" t="s">
        <v>448</v>
      </c>
      <c r="C83" s="179">
        <v>0</v>
      </c>
      <c r="D83" s="179">
        <v>0</v>
      </c>
      <c r="F83"/>
    </row>
    <row r="84" spans="1:6" ht="13.5" customHeight="1" x14ac:dyDescent="0.25">
      <c r="A84" s="50">
        <v>5594</v>
      </c>
      <c r="B84" s="46" t="s">
        <v>506</v>
      </c>
      <c r="C84" s="179">
        <v>0</v>
      </c>
      <c r="D84" s="179">
        <v>0</v>
      </c>
      <c r="F84"/>
    </row>
    <row r="85" spans="1:6" ht="13.5" customHeight="1" x14ac:dyDescent="0.25">
      <c r="A85" s="50">
        <v>5595</v>
      </c>
      <c r="B85" s="46" t="s">
        <v>450</v>
      </c>
      <c r="C85" s="179">
        <v>0</v>
      </c>
      <c r="D85" s="179">
        <v>0</v>
      </c>
      <c r="F85"/>
    </row>
    <row r="86" spans="1:6" ht="13.5" customHeight="1" x14ac:dyDescent="0.25">
      <c r="A86" s="50">
        <v>5596</v>
      </c>
      <c r="B86" s="46" t="s">
        <v>338</v>
      </c>
      <c r="C86" s="179">
        <v>0</v>
      </c>
      <c r="D86" s="179">
        <v>0</v>
      </c>
      <c r="F86"/>
    </row>
    <row r="87" spans="1:6" ht="13.5" customHeight="1" x14ac:dyDescent="0.25">
      <c r="A87" s="50">
        <v>5597</v>
      </c>
      <c r="B87" s="46" t="s">
        <v>451</v>
      </c>
      <c r="C87" s="179">
        <v>0</v>
      </c>
      <c r="D87" s="179">
        <v>0</v>
      </c>
      <c r="F87"/>
    </row>
    <row r="88" spans="1:6" ht="13.5" customHeight="1" x14ac:dyDescent="0.25">
      <c r="A88" s="50">
        <v>5599</v>
      </c>
      <c r="B88" s="46" t="s">
        <v>453</v>
      </c>
      <c r="C88" s="179">
        <v>0</v>
      </c>
      <c r="D88" s="179">
        <v>0</v>
      </c>
      <c r="F88"/>
    </row>
    <row r="89" spans="1:6" ht="13.5" customHeight="1" x14ac:dyDescent="0.25">
      <c r="A89" s="56">
        <v>5600</v>
      </c>
      <c r="B89" s="57" t="s">
        <v>454</v>
      </c>
      <c r="C89" s="178">
        <f>+C90</f>
        <v>247113034.71000001</v>
      </c>
      <c r="D89" s="178">
        <f>+D90</f>
        <v>508443533.16000003</v>
      </c>
      <c r="F89"/>
    </row>
    <row r="90" spans="1:6" ht="13.5" customHeight="1" x14ac:dyDescent="0.25">
      <c r="A90" s="56">
        <v>5610</v>
      </c>
      <c r="B90" s="57" t="s">
        <v>455</v>
      </c>
      <c r="C90" s="178">
        <f>+C91</f>
        <v>247113034.71000001</v>
      </c>
      <c r="D90" s="178">
        <f>+D91</f>
        <v>508443533.16000003</v>
      </c>
      <c r="F90"/>
    </row>
    <row r="91" spans="1:6" ht="13.5" customHeight="1" x14ac:dyDescent="0.25">
      <c r="A91" s="50">
        <v>5611</v>
      </c>
      <c r="B91" s="46" t="s">
        <v>456</v>
      </c>
      <c r="C91" s="179">
        <v>247113034.71000001</v>
      </c>
      <c r="D91" s="179">
        <v>508443533.16000003</v>
      </c>
      <c r="F91"/>
    </row>
    <row r="92" spans="1:6" ht="13.5" customHeight="1" x14ac:dyDescent="0.25">
      <c r="A92" s="56">
        <v>2110</v>
      </c>
      <c r="B92" s="117" t="s">
        <v>507</v>
      </c>
      <c r="C92" s="178">
        <f>+SUM(C93:C97)</f>
        <v>-55966776.449998736</v>
      </c>
      <c r="D92" s="178">
        <f>+SUM(D93:D97)</f>
        <v>6188793.1799995489</v>
      </c>
      <c r="F92"/>
    </row>
    <row r="93" spans="1:6" ht="13.5" customHeight="1" x14ac:dyDescent="0.25">
      <c r="A93" s="50">
        <v>2111</v>
      </c>
      <c r="B93" s="46" t="s">
        <v>508</v>
      </c>
      <c r="C93" s="179">
        <v>0</v>
      </c>
      <c r="D93" s="179">
        <v>0</v>
      </c>
      <c r="F93"/>
    </row>
    <row r="94" spans="1:6" ht="13.5" customHeight="1" x14ac:dyDescent="0.25">
      <c r="A94" s="50">
        <v>2112</v>
      </c>
      <c r="B94" s="46" t="s">
        <v>509</v>
      </c>
      <c r="C94" s="179">
        <v>-72360247.699998736</v>
      </c>
      <c r="D94" s="179">
        <v>-9959371.3000004701</v>
      </c>
      <c r="F94"/>
    </row>
    <row r="95" spans="1:6" ht="13.5" customHeight="1" x14ac:dyDescent="0.25">
      <c r="A95" s="50">
        <v>2112</v>
      </c>
      <c r="B95" s="46" t="s">
        <v>510</v>
      </c>
      <c r="C95" s="179">
        <v>16393471.249999996</v>
      </c>
      <c r="D95" s="179">
        <v>16148164.480000019</v>
      </c>
      <c r="F95"/>
    </row>
    <row r="96" spans="1:6" ht="13.5" customHeight="1" x14ac:dyDescent="0.25">
      <c r="A96" s="50">
        <v>2115</v>
      </c>
      <c r="B96" s="46" t="s">
        <v>511</v>
      </c>
      <c r="C96" s="179">
        <v>0</v>
      </c>
      <c r="D96" s="179">
        <v>0</v>
      </c>
      <c r="F96"/>
    </row>
    <row r="97" spans="1:6" ht="13.5" customHeight="1" x14ac:dyDescent="0.25">
      <c r="A97" s="50">
        <v>2114</v>
      </c>
      <c r="B97" s="46" t="s">
        <v>512</v>
      </c>
      <c r="C97" s="179">
        <v>0</v>
      </c>
      <c r="D97" s="179">
        <v>0</v>
      </c>
      <c r="F97"/>
    </row>
    <row r="98" spans="1:6" ht="15" x14ac:dyDescent="0.25">
      <c r="A98" s="50"/>
      <c r="B98" s="116" t="s">
        <v>513</v>
      </c>
      <c r="C98" s="178">
        <f>+C99+C121+C131</f>
        <v>-35574683.099999011</v>
      </c>
      <c r="D98" s="178">
        <f>+D99+D121+D131</f>
        <v>25722757.139999982</v>
      </c>
      <c r="F98"/>
    </row>
    <row r="99" spans="1:6" ht="13.5" customHeight="1" x14ac:dyDescent="0.2">
      <c r="A99" s="56">
        <v>4300</v>
      </c>
      <c r="B99" s="125" t="s">
        <v>44</v>
      </c>
      <c r="C99" s="178">
        <f>+C100+C103+C109+C111+C113</f>
        <v>1440595.91</v>
      </c>
      <c r="D99" s="178">
        <f>+D100+D103+D109+D111+D113</f>
        <v>7446.5599999999995</v>
      </c>
    </row>
    <row r="100" spans="1:6" ht="13.5" customHeight="1" x14ac:dyDescent="0.2">
      <c r="A100" s="56">
        <v>4310</v>
      </c>
      <c r="B100" s="125" t="s">
        <v>323</v>
      </c>
      <c r="C100" s="178">
        <f>+SUM(C101:C102)</f>
        <v>0</v>
      </c>
      <c r="D100" s="178">
        <f>+SUM(D101:D102)</f>
        <v>0</v>
      </c>
    </row>
    <row r="101" spans="1:6" ht="13.5" customHeight="1" x14ac:dyDescent="0.2">
      <c r="A101" s="50">
        <v>4311</v>
      </c>
      <c r="B101" s="126" t="s">
        <v>324</v>
      </c>
      <c r="C101" s="179">
        <v>0</v>
      </c>
      <c r="D101" s="179">
        <v>0</v>
      </c>
    </row>
    <row r="102" spans="1:6" ht="13.5" customHeight="1" x14ac:dyDescent="0.2">
      <c r="A102" s="50">
        <v>4319</v>
      </c>
      <c r="B102" s="126" t="s">
        <v>325</v>
      </c>
      <c r="C102" s="179">
        <v>0</v>
      </c>
      <c r="D102" s="179">
        <v>0</v>
      </c>
    </row>
    <row r="103" spans="1:6" ht="13.5" customHeight="1" x14ac:dyDescent="0.2">
      <c r="A103" s="56">
        <v>4320</v>
      </c>
      <c r="B103" s="125" t="s">
        <v>326</v>
      </c>
      <c r="C103" s="178">
        <f>+SUM(C104:C108)</f>
        <v>10595.91</v>
      </c>
      <c r="D103" s="178">
        <f>+SUM(D104:D108)</f>
        <v>7446.5599999999995</v>
      </c>
    </row>
    <row r="104" spans="1:6" ht="13.5" customHeight="1" x14ac:dyDescent="0.2">
      <c r="A104" s="50">
        <v>4321</v>
      </c>
      <c r="B104" s="126" t="s">
        <v>327</v>
      </c>
      <c r="C104" s="179">
        <v>0</v>
      </c>
      <c r="D104" s="179">
        <v>0</v>
      </c>
    </row>
    <row r="105" spans="1:6" ht="13.5" customHeight="1" x14ac:dyDescent="0.2">
      <c r="A105" s="50">
        <v>4322</v>
      </c>
      <c r="B105" s="126" t="s">
        <v>328</v>
      </c>
      <c r="C105" s="179">
        <v>0</v>
      </c>
      <c r="D105" s="179">
        <v>0</v>
      </c>
    </row>
    <row r="106" spans="1:6" ht="13.5" customHeight="1" x14ac:dyDescent="0.2">
      <c r="A106" s="50">
        <v>4323</v>
      </c>
      <c r="B106" s="126" t="s">
        <v>329</v>
      </c>
      <c r="C106" s="179">
        <v>0</v>
      </c>
      <c r="D106" s="179">
        <v>0</v>
      </c>
    </row>
    <row r="107" spans="1:6" ht="13.5" customHeight="1" x14ac:dyDescent="0.2">
      <c r="A107" s="50">
        <v>4324</v>
      </c>
      <c r="B107" s="126" t="s">
        <v>330</v>
      </c>
      <c r="C107" s="179">
        <v>0</v>
      </c>
      <c r="D107" s="179">
        <v>0</v>
      </c>
    </row>
    <row r="108" spans="1:6" ht="13.5" customHeight="1" x14ac:dyDescent="0.2">
      <c r="A108" s="50">
        <v>4325</v>
      </c>
      <c r="B108" s="126" t="s">
        <v>331</v>
      </c>
      <c r="C108" s="179">
        <v>10595.91</v>
      </c>
      <c r="D108" s="179">
        <v>7446.5599999999995</v>
      </c>
    </row>
    <row r="109" spans="1:6" ht="13.5" customHeight="1" x14ac:dyDescent="0.2">
      <c r="A109" s="56">
        <v>4330</v>
      </c>
      <c r="B109" s="125" t="s">
        <v>332</v>
      </c>
      <c r="C109" s="178">
        <f>+C110</f>
        <v>0</v>
      </c>
      <c r="D109" s="178">
        <f>+D110</f>
        <v>0</v>
      </c>
    </row>
    <row r="110" spans="1:6" ht="13.5" customHeight="1" x14ac:dyDescent="0.2">
      <c r="A110" s="50">
        <v>4331</v>
      </c>
      <c r="B110" s="126" t="s">
        <v>332</v>
      </c>
      <c r="C110" s="179"/>
      <c r="D110" s="179">
        <v>0</v>
      </c>
    </row>
    <row r="111" spans="1:6" ht="13.5" customHeight="1" x14ac:dyDescent="0.2">
      <c r="A111" s="56">
        <v>4340</v>
      </c>
      <c r="B111" s="125" t="s">
        <v>333</v>
      </c>
      <c r="C111" s="178">
        <f>+C112</f>
        <v>1430000</v>
      </c>
      <c r="D111" s="178">
        <f>+D112</f>
        <v>0</v>
      </c>
    </row>
    <row r="112" spans="1:6" ht="13.5" customHeight="1" x14ac:dyDescent="0.2">
      <c r="A112" s="50">
        <v>4341</v>
      </c>
      <c r="B112" s="126" t="s">
        <v>333</v>
      </c>
      <c r="C112" s="183">
        <v>1430000</v>
      </c>
      <c r="D112" s="184">
        <v>0</v>
      </c>
    </row>
    <row r="113" spans="1:6" ht="13.5" customHeight="1" x14ac:dyDescent="0.2">
      <c r="A113" s="56">
        <v>4390</v>
      </c>
      <c r="B113" s="125" t="s">
        <v>334</v>
      </c>
      <c r="C113" s="178">
        <v>0</v>
      </c>
      <c r="D113" s="178">
        <v>0</v>
      </c>
    </row>
    <row r="114" spans="1:6" ht="13.5" customHeight="1" x14ac:dyDescent="0.2">
      <c r="A114" s="50">
        <v>4392</v>
      </c>
      <c r="B114" s="126" t="s">
        <v>335</v>
      </c>
      <c r="C114" s="179">
        <v>0</v>
      </c>
      <c r="D114" s="179">
        <v>0</v>
      </c>
    </row>
    <row r="115" spans="1:6" ht="13.5" customHeight="1" x14ac:dyDescent="0.2">
      <c r="A115" s="50">
        <v>4393</v>
      </c>
      <c r="B115" s="126" t="s">
        <v>336</v>
      </c>
      <c r="C115" s="179">
        <v>0</v>
      </c>
      <c r="D115" s="179">
        <v>0</v>
      </c>
    </row>
    <row r="116" spans="1:6" ht="13.5" customHeight="1" x14ac:dyDescent="0.2">
      <c r="A116" s="50">
        <v>4394</v>
      </c>
      <c r="B116" s="126" t="s">
        <v>337</v>
      </c>
      <c r="C116" s="179">
        <v>0</v>
      </c>
      <c r="D116" s="179">
        <v>0</v>
      </c>
    </row>
    <row r="117" spans="1:6" ht="13.5" customHeight="1" x14ac:dyDescent="0.2">
      <c r="A117" s="50">
        <v>4395</v>
      </c>
      <c r="B117" s="126" t="s">
        <v>338</v>
      </c>
      <c r="C117" s="179">
        <v>0</v>
      </c>
      <c r="D117" s="179">
        <v>0</v>
      </c>
    </row>
    <row r="118" spans="1:6" ht="13.5" customHeight="1" x14ac:dyDescent="0.2">
      <c r="A118" s="50">
        <v>4396</v>
      </c>
      <c r="B118" s="126" t="s">
        <v>339</v>
      </c>
      <c r="C118" s="179">
        <v>0</v>
      </c>
      <c r="D118" s="179">
        <v>0</v>
      </c>
    </row>
    <row r="119" spans="1:6" ht="13.5" customHeight="1" x14ac:dyDescent="0.2">
      <c r="A119" s="50">
        <v>4397</v>
      </c>
      <c r="B119" s="126" t="s">
        <v>340</v>
      </c>
      <c r="C119" s="179">
        <v>0</v>
      </c>
      <c r="D119" s="179">
        <v>0</v>
      </c>
    </row>
    <row r="120" spans="1:6" ht="13.5" customHeight="1" x14ac:dyDescent="0.2">
      <c r="A120" s="50">
        <v>4399</v>
      </c>
      <c r="B120" s="126" t="s">
        <v>334</v>
      </c>
      <c r="C120" s="179">
        <v>0</v>
      </c>
      <c r="D120" s="179">
        <v>0</v>
      </c>
    </row>
    <row r="121" spans="1:6" ht="13.5" customHeight="1" x14ac:dyDescent="0.25">
      <c r="A121" s="56">
        <v>1120</v>
      </c>
      <c r="B121" s="117" t="s">
        <v>514</v>
      </c>
      <c r="C121" s="178">
        <f>+SUM(C122:C130)</f>
        <v>20153862.99999997</v>
      </c>
      <c r="D121" s="178">
        <f>+SUM(D122:D130)</f>
        <v>25715310.579999983</v>
      </c>
      <c r="F121"/>
    </row>
    <row r="122" spans="1:6" customFormat="1" ht="13.5" customHeight="1" x14ac:dyDescent="0.25">
      <c r="A122" s="50">
        <v>1124</v>
      </c>
      <c r="B122" s="115" t="s">
        <v>515</v>
      </c>
      <c r="C122" s="179">
        <v>0</v>
      </c>
      <c r="D122" s="179">
        <v>0</v>
      </c>
    </row>
    <row r="123" spans="1:6" ht="13.5" customHeight="1" x14ac:dyDescent="0.25">
      <c r="A123" s="50">
        <v>1124</v>
      </c>
      <c r="B123" s="115" t="s">
        <v>516</v>
      </c>
      <c r="C123" s="179">
        <v>0</v>
      </c>
      <c r="D123" s="179">
        <v>0</v>
      </c>
      <c r="F123"/>
    </row>
    <row r="124" spans="1:6" ht="13.5" customHeight="1" x14ac:dyDescent="0.25">
      <c r="A124" s="50">
        <v>1124</v>
      </c>
      <c r="B124" s="115" t="s">
        <v>517</v>
      </c>
      <c r="C124" s="179">
        <v>0</v>
      </c>
      <c r="D124" s="179">
        <v>0</v>
      </c>
      <c r="F124"/>
    </row>
    <row r="125" spans="1:6" ht="13.5" customHeight="1" x14ac:dyDescent="0.25">
      <c r="A125" s="50">
        <v>1124</v>
      </c>
      <c r="B125" s="115" t="s">
        <v>518</v>
      </c>
      <c r="C125" s="179">
        <v>0</v>
      </c>
      <c r="D125" s="179">
        <v>0</v>
      </c>
      <c r="F125"/>
    </row>
    <row r="126" spans="1:6" ht="13.5" customHeight="1" x14ac:dyDescent="0.25">
      <c r="A126" s="50">
        <v>1124</v>
      </c>
      <c r="B126" s="115" t="s">
        <v>519</v>
      </c>
      <c r="C126" s="179">
        <v>0</v>
      </c>
      <c r="D126" s="179">
        <v>0</v>
      </c>
      <c r="F126"/>
    </row>
    <row r="127" spans="1:6" ht="13.5" customHeight="1" x14ac:dyDescent="0.25">
      <c r="A127" s="50">
        <v>1124</v>
      </c>
      <c r="B127" s="115" t="s">
        <v>520</v>
      </c>
      <c r="C127" s="179">
        <v>20153862.99999997</v>
      </c>
      <c r="D127" s="179">
        <v>25715310.579999983</v>
      </c>
      <c r="F127"/>
    </row>
    <row r="128" spans="1:6" ht="13.5" customHeight="1" x14ac:dyDescent="0.25">
      <c r="A128" s="50">
        <v>1122</v>
      </c>
      <c r="B128" s="115" t="s">
        <v>521</v>
      </c>
      <c r="C128" s="179">
        <v>0</v>
      </c>
      <c r="D128" s="179">
        <v>0</v>
      </c>
      <c r="F128"/>
    </row>
    <row r="129" spans="1:6" ht="13.5" customHeight="1" x14ac:dyDescent="0.25">
      <c r="A129" s="50">
        <v>1122</v>
      </c>
      <c r="B129" s="115" t="s">
        <v>522</v>
      </c>
      <c r="C129" s="179">
        <v>0</v>
      </c>
      <c r="D129" s="179">
        <v>0</v>
      </c>
      <c r="F129"/>
    </row>
    <row r="130" spans="1:6" ht="13.5" customHeight="1" x14ac:dyDescent="0.25">
      <c r="A130" s="50">
        <v>1122</v>
      </c>
      <c r="B130" s="115" t="s">
        <v>523</v>
      </c>
      <c r="C130" s="179">
        <v>0</v>
      </c>
      <c r="D130" s="179">
        <v>0</v>
      </c>
      <c r="F130"/>
    </row>
    <row r="131" spans="1:6" ht="13.5" customHeight="1" x14ac:dyDescent="0.25">
      <c r="A131" s="56">
        <v>5120</v>
      </c>
      <c r="B131" s="117" t="s">
        <v>116</v>
      </c>
      <c r="C131" s="178">
        <f>+C132</f>
        <v>-57169142.009998977</v>
      </c>
      <c r="D131" s="178">
        <f>+D132</f>
        <v>0</v>
      </c>
      <c r="F131"/>
    </row>
    <row r="132" spans="1:6" ht="13.5" customHeight="1" x14ac:dyDescent="0.25">
      <c r="A132" s="50">
        <v>5120</v>
      </c>
      <c r="B132" s="115" t="s">
        <v>116</v>
      </c>
      <c r="C132" s="184">
        <v>-57169142.009998977</v>
      </c>
      <c r="D132" s="179">
        <v>0</v>
      </c>
      <c r="F132"/>
    </row>
    <row r="133" spans="1:6" ht="15" x14ac:dyDescent="0.25">
      <c r="A133" s="50"/>
      <c r="B133" s="118" t="s">
        <v>524</v>
      </c>
      <c r="C133" s="178">
        <f>+C47+C48-C98</f>
        <v>2592280057.999989</v>
      </c>
      <c r="D133" s="178">
        <f>+D47+D48-D98</f>
        <v>2342426355.3600049</v>
      </c>
      <c r="F133"/>
    </row>
    <row r="134" spans="1:6" ht="9.9499999999999993" customHeight="1" x14ac:dyDescent="0.25">
      <c r="E134" s="174"/>
      <c r="F134"/>
    </row>
    <row r="135" spans="1:6" ht="9.9499999999999993" customHeight="1" x14ac:dyDescent="0.25">
      <c r="B135" s="38" t="s">
        <v>65</v>
      </c>
      <c r="F13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:D46"/>
    <dataValidation allowBlank="1" showInputMessage="1" showErrorMessage="1" prompt="Saldo al 31 de diciembre del año anterior que se presenta" sqref="D7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214</v>
      </c>
      <c r="B2" s="24" t="s">
        <v>215</v>
      </c>
    </row>
    <row r="3" spans="1:2" x14ac:dyDescent="0.2">
      <c r="B3" s="4"/>
    </row>
    <row r="4" spans="1:2" ht="14.1" customHeight="1" x14ac:dyDescent="0.2">
      <c r="A4" s="98" t="s">
        <v>51</v>
      </c>
      <c r="B4" s="27" t="s">
        <v>216</v>
      </c>
    </row>
    <row r="5" spans="1:2" ht="14.1" customHeight="1" x14ac:dyDescent="0.2">
      <c r="B5" s="27" t="s">
        <v>525</v>
      </c>
    </row>
    <row r="6" spans="1:2" ht="14.1" customHeight="1" x14ac:dyDescent="0.2">
      <c r="B6" s="27" t="s">
        <v>526</v>
      </c>
    </row>
    <row r="7" spans="1:2" ht="14.1" customHeight="1" x14ac:dyDescent="0.2">
      <c r="B7" s="27" t="s">
        <v>527</v>
      </c>
    </row>
    <row r="9" spans="1:2" ht="15" customHeight="1" x14ac:dyDescent="0.2">
      <c r="A9" s="98" t="s">
        <v>53</v>
      </c>
      <c r="B9" s="25" t="s">
        <v>528</v>
      </c>
    </row>
    <row r="10" spans="1:2" ht="15" customHeight="1" x14ac:dyDescent="0.2">
      <c r="B10" s="25" t="s">
        <v>529</v>
      </c>
    </row>
    <row r="11" spans="1:2" ht="15" customHeight="1" x14ac:dyDescent="0.2">
      <c r="B11" s="121" t="s">
        <v>530</v>
      </c>
    </row>
    <row r="13" spans="1:2" ht="15" customHeight="1" x14ac:dyDescent="0.2">
      <c r="A13" s="98" t="s">
        <v>55</v>
      </c>
      <c r="B13" s="27" t="s">
        <v>531</v>
      </c>
    </row>
    <row r="14" spans="1:2" x14ac:dyDescent="0.2">
      <c r="B14" s="27" t="s">
        <v>527</v>
      </c>
    </row>
    <row r="16" spans="1:2" ht="22.5" x14ac:dyDescent="0.2">
      <c r="A16" s="113" t="s">
        <v>532</v>
      </c>
      <c r="B16" s="112" t="s">
        <v>533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22"/>
  <sheetViews>
    <sheetView showGridLines="0" workbookViewId="0">
      <selection activeCell="C5" sqref="C5"/>
    </sheetView>
  </sheetViews>
  <sheetFormatPr baseColWidth="10" defaultColWidth="11.42578125" defaultRowHeight="11.25" x14ac:dyDescent="0.2"/>
  <cols>
    <col min="1" max="1" width="3.140625" style="53" customWidth="1"/>
    <col min="2" max="2" width="63.140625" style="53" customWidth="1"/>
    <col min="3" max="3" width="17.85546875" style="53" customWidth="1"/>
    <col min="4" max="16384" width="11.42578125" style="53"/>
  </cols>
  <sheetData>
    <row r="1" spans="1:3" s="52" customFormat="1" ht="18" customHeight="1" x14ac:dyDescent="0.25">
      <c r="A1" s="192" t="str">
        <f>ESF!A1</f>
        <v xml:space="preserve">Municipio de León </v>
      </c>
      <c r="B1" s="193"/>
      <c r="C1" s="194"/>
    </row>
    <row r="2" spans="1:3" s="52" customFormat="1" ht="18" customHeight="1" x14ac:dyDescent="0.25">
      <c r="A2" s="195" t="s">
        <v>534</v>
      </c>
      <c r="B2" s="196"/>
      <c r="C2" s="197"/>
    </row>
    <row r="3" spans="1:3" s="52" customFormat="1" ht="18" customHeight="1" x14ac:dyDescent="0.25">
      <c r="A3" s="195" t="str">
        <f>ESF!A3</f>
        <v>Correspondiente del 01 de enero al 30 de septiembre de 2023</v>
      </c>
      <c r="B3" s="196"/>
      <c r="C3" s="197"/>
    </row>
    <row r="4" spans="1:3" s="54" customFormat="1" x14ac:dyDescent="0.2">
      <c r="A4" s="198" t="s">
        <v>535</v>
      </c>
      <c r="B4" s="199"/>
      <c r="C4" s="200"/>
    </row>
    <row r="5" spans="1:3" x14ac:dyDescent="0.2">
      <c r="A5" s="67" t="s">
        <v>536</v>
      </c>
      <c r="B5" s="67"/>
      <c r="C5" s="151">
        <v>7044747232.6099997</v>
      </c>
    </row>
    <row r="6" spans="1:3" x14ac:dyDescent="0.2">
      <c r="A6" s="68"/>
      <c r="B6" s="69"/>
      <c r="C6" s="152"/>
    </row>
    <row r="7" spans="1:3" x14ac:dyDescent="0.2">
      <c r="A7" s="75" t="s">
        <v>537</v>
      </c>
      <c r="B7" s="75"/>
      <c r="C7" s="150">
        <f>+SUM(C8:C13)</f>
        <v>18813266.59</v>
      </c>
    </row>
    <row r="8" spans="1:3" x14ac:dyDescent="0.2">
      <c r="A8" s="81" t="s">
        <v>538</v>
      </c>
      <c r="B8" s="80" t="s">
        <v>323</v>
      </c>
      <c r="C8" s="149">
        <v>0</v>
      </c>
    </row>
    <row r="9" spans="1:3" x14ac:dyDescent="0.2">
      <c r="A9" s="70" t="s">
        <v>539</v>
      </c>
      <c r="B9" s="71" t="s">
        <v>540</v>
      </c>
      <c r="C9" s="149">
        <v>10595.91</v>
      </c>
    </row>
    <row r="10" spans="1:3" x14ac:dyDescent="0.2">
      <c r="A10" s="70" t="s">
        <v>541</v>
      </c>
      <c r="B10" s="71" t="s">
        <v>332</v>
      </c>
      <c r="C10" s="149">
        <v>0</v>
      </c>
    </row>
    <row r="11" spans="1:3" x14ac:dyDescent="0.2">
      <c r="A11" s="70" t="s">
        <v>542</v>
      </c>
      <c r="B11" s="71" t="s">
        <v>333</v>
      </c>
      <c r="C11" s="149">
        <v>1430000</v>
      </c>
    </row>
    <row r="12" spans="1:3" x14ac:dyDescent="0.2">
      <c r="A12" s="70" t="s">
        <v>543</v>
      </c>
      <c r="B12" s="71" t="s">
        <v>334</v>
      </c>
      <c r="C12" s="149">
        <v>17372670.68</v>
      </c>
    </row>
    <row r="13" spans="1:3" x14ac:dyDescent="0.2">
      <c r="A13" s="72" t="s">
        <v>544</v>
      </c>
      <c r="B13" s="73" t="s">
        <v>545</v>
      </c>
      <c r="C13" s="149">
        <v>0</v>
      </c>
    </row>
    <row r="14" spans="1:3" x14ac:dyDescent="0.2">
      <c r="A14" s="68"/>
      <c r="B14" s="74"/>
      <c r="C14" s="153"/>
    </row>
    <row r="15" spans="1:3" x14ac:dyDescent="0.2">
      <c r="A15" s="75" t="s">
        <v>546</v>
      </c>
      <c r="B15" s="69"/>
      <c r="C15" s="150">
        <f>+SUM(C16:C18)</f>
        <v>0</v>
      </c>
    </row>
    <row r="16" spans="1:3" x14ac:dyDescent="0.2">
      <c r="A16" s="76">
        <v>3.1</v>
      </c>
      <c r="B16" s="71" t="s">
        <v>547</v>
      </c>
      <c r="C16" s="149">
        <v>0</v>
      </c>
    </row>
    <row r="17" spans="1:3" x14ac:dyDescent="0.2">
      <c r="A17" s="77">
        <v>3.2</v>
      </c>
      <c r="B17" s="71" t="s">
        <v>548</v>
      </c>
      <c r="C17" s="149">
        <v>0</v>
      </c>
    </row>
    <row r="18" spans="1:3" x14ac:dyDescent="0.2">
      <c r="A18" s="77">
        <v>3.3</v>
      </c>
      <c r="B18" s="73" t="s">
        <v>549</v>
      </c>
      <c r="C18" s="149">
        <v>0</v>
      </c>
    </row>
    <row r="19" spans="1:3" x14ac:dyDescent="0.2">
      <c r="A19" s="68"/>
      <c r="B19" s="78"/>
      <c r="C19" s="154"/>
    </row>
    <row r="20" spans="1:3" x14ac:dyDescent="0.2">
      <c r="A20" s="79" t="s">
        <v>550</v>
      </c>
      <c r="B20" s="79"/>
      <c r="C20" s="151">
        <f>C5+C7-C15</f>
        <v>7063560499.1999998</v>
      </c>
    </row>
    <row r="21" spans="1:3" x14ac:dyDescent="0.2">
      <c r="C21" s="155"/>
    </row>
    <row r="22" spans="1:3" x14ac:dyDescent="0.2">
      <c r="B22" s="38" t="s">
        <v>65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9"/>
  <sheetViews>
    <sheetView showGridLines="0" workbookViewId="0">
      <selection activeCell="B28" sqref="B28"/>
    </sheetView>
  </sheetViews>
  <sheetFormatPr baseColWidth="10" defaultColWidth="11.42578125" defaultRowHeight="11.25" x14ac:dyDescent="0.2"/>
  <cols>
    <col min="1" max="1" width="3.85546875" style="53" customWidth="1"/>
    <col min="2" max="2" width="62.140625" style="53" customWidth="1"/>
    <col min="3" max="3" width="17.85546875" style="53" customWidth="1"/>
    <col min="4" max="16384" width="11.42578125" style="53"/>
  </cols>
  <sheetData>
    <row r="1" spans="1:3" s="55" customFormat="1" ht="18.95" customHeight="1" x14ac:dyDescent="0.25">
      <c r="A1" s="201" t="str">
        <f>ESF!A1</f>
        <v xml:space="preserve">Municipio de León </v>
      </c>
      <c r="B1" s="202"/>
      <c r="C1" s="203"/>
    </row>
    <row r="2" spans="1:3" s="55" customFormat="1" ht="18.95" customHeight="1" x14ac:dyDescent="0.25">
      <c r="A2" s="204" t="s">
        <v>551</v>
      </c>
      <c r="B2" s="205"/>
      <c r="C2" s="206"/>
    </row>
    <row r="3" spans="1:3" s="55" customFormat="1" ht="18.95" customHeight="1" x14ac:dyDescent="0.25">
      <c r="A3" s="204" t="str">
        <f>ESF!A3</f>
        <v>Correspondiente del 01 de enero al 30 de septiembre de 2023</v>
      </c>
      <c r="B3" s="205"/>
      <c r="C3" s="206"/>
    </row>
    <row r="4" spans="1:3" x14ac:dyDescent="0.2">
      <c r="A4" s="198" t="s">
        <v>535</v>
      </c>
      <c r="B4" s="199"/>
      <c r="C4" s="200"/>
    </row>
    <row r="5" spans="1:3" x14ac:dyDescent="0.2">
      <c r="A5" s="89" t="s">
        <v>552</v>
      </c>
      <c r="B5" s="67"/>
      <c r="C5" s="156">
        <v>5380263333.5</v>
      </c>
    </row>
    <row r="6" spans="1:3" x14ac:dyDescent="0.2">
      <c r="A6" s="83"/>
      <c r="B6" s="69"/>
      <c r="C6" s="84"/>
    </row>
    <row r="7" spans="1:3" x14ac:dyDescent="0.2">
      <c r="A7" s="75" t="s">
        <v>553</v>
      </c>
      <c r="B7" s="85"/>
      <c r="C7" s="150">
        <f>SUM(C8:C28)</f>
        <v>930945366.95999968</v>
      </c>
    </row>
    <row r="8" spans="1:3" x14ac:dyDescent="0.2">
      <c r="A8" s="90">
        <v>2.1</v>
      </c>
      <c r="B8" s="91" t="s">
        <v>355</v>
      </c>
      <c r="C8" s="157">
        <v>166902</v>
      </c>
    </row>
    <row r="9" spans="1:3" x14ac:dyDescent="0.2">
      <c r="A9" s="90">
        <v>2.2000000000000002</v>
      </c>
      <c r="B9" s="91" t="s">
        <v>352</v>
      </c>
      <c r="C9" s="157">
        <v>72208632.060000002</v>
      </c>
    </row>
    <row r="10" spans="1:3" x14ac:dyDescent="0.2">
      <c r="A10" s="96">
        <v>2.2999999999999998</v>
      </c>
      <c r="B10" s="82" t="s">
        <v>138</v>
      </c>
      <c r="C10" s="157">
        <v>19929167.059999995</v>
      </c>
    </row>
    <row r="11" spans="1:3" x14ac:dyDescent="0.2">
      <c r="A11" s="96">
        <v>2.4</v>
      </c>
      <c r="B11" s="82" t="s">
        <v>139</v>
      </c>
      <c r="C11" s="157">
        <v>6457110.7200000007</v>
      </c>
    </row>
    <row r="12" spans="1:3" x14ac:dyDescent="0.2">
      <c r="A12" s="96">
        <v>2.5</v>
      </c>
      <c r="B12" s="82" t="s">
        <v>140</v>
      </c>
      <c r="C12" s="157">
        <v>483418.29</v>
      </c>
    </row>
    <row r="13" spans="1:3" x14ac:dyDescent="0.2">
      <c r="A13" s="96">
        <v>2.6</v>
      </c>
      <c r="B13" s="82" t="s">
        <v>141</v>
      </c>
      <c r="C13" s="157">
        <v>12998962.65</v>
      </c>
    </row>
    <row r="14" spans="1:3" x14ac:dyDescent="0.2">
      <c r="A14" s="96">
        <v>2.7</v>
      </c>
      <c r="B14" s="82" t="s">
        <v>142</v>
      </c>
      <c r="C14" s="157">
        <v>7240959.9100000001</v>
      </c>
    </row>
    <row r="15" spans="1:3" x14ac:dyDescent="0.2">
      <c r="A15" s="96">
        <v>2.8</v>
      </c>
      <c r="B15" s="82" t="s">
        <v>143</v>
      </c>
      <c r="C15" s="157">
        <v>13410140.289999999</v>
      </c>
    </row>
    <row r="16" spans="1:3" x14ac:dyDescent="0.2">
      <c r="A16" s="96">
        <v>2.9</v>
      </c>
      <c r="B16" s="82" t="s">
        <v>145</v>
      </c>
      <c r="C16" s="157">
        <v>0</v>
      </c>
    </row>
    <row r="17" spans="1:3" x14ac:dyDescent="0.2">
      <c r="A17" s="96" t="s">
        <v>554</v>
      </c>
      <c r="B17" s="82" t="s">
        <v>555</v>
      </c>
      <c r="C17" s="157">
        <v>30770644.809999999</v>
      </c>
    </row>
    <row r="18" spans="1:3" x14ac:dyDescent="0.2">
      <c r="A18" s="96" t="s">
        <v>556</v>
      </c>
      <c r="B18" s="82" t="s">
        <v>149</v>
      </c>
      <c r="C18" s="157">
        <v>0</v>
      </c>
    </row>
    <row r="19" spans="1:3" x14ac:dyDescent="0.2">
      <c r="A19" s="96" t="s">
        <v>557</v>
      </c>
      <c r="B19" s="82" t="s">
        <v>558</v>
      </c>
      <c r="C19" s="157">
        <v>570965144.2899996</v>
      </c>
    </row>
    <row r="20" spans="1:3" x14ac:dyDescent="0.2">
      <c r="A20" s="96" t="s">
        <v>559</v>
      </c>
      <c r="B20" s="82" t="s">
        <v>560</v>
      </c>
      <c r="C20" s="157">
        <v>131252922.84999999</v>
      </c>
    </row>
    <row r="21" spans="1:3" x14ac:dyDescent="0.2">
      <c r="A21" s="96" t="s">
        <v>561</v>
      </c>
      <c r="B21" s="82" t="s">
        <v>562</v>
      </c>
      <c r="C21" s="157">
        <v>0</v>
      </c>
    </row>
    <row r="22" spans="1:3" x14ac:dyDescent="0.2">
      <c r="A22" s="96" t="s">
        <v>563</v>
      </c>
      <c r="B22" s="82" t="s">
        <v>564</v>
      </c>
      <c r="C22" s="157">
        <v>0</v>
      </c>
    </row>
    <row r="23" spans="1:3" x14ac:dyDescent="0.2">
      <c r="A23" s="96" t="s">
        <v>565</v>
      </c>
      <c r="B23" s="82" t="s">
        <v>566</v>
      </c>
      <c r="C23" s="157">
        <v>0</v>
      </c>
    </row>
    <row r="24" spans="1:3" x14ac:dyDescent="0.2">
      <c r="A24" s="96" t="s">
        <v>567</v>
      </c>
      <c r="B24" s="82" t="s">
        <v>568</v>
      </c>
      <c r="C24" s="157">
        <v>0</v>
      </c>
    </row>
    <row r="25" spans="1:3" x14ac:dyDescent="0.2">
      <c r="A25" s="96" t="s">
        <v>569</v>
      </c>
      <c r="B25" s="82" t="s">
        <v>570</v>
      </c>
      <c r="C25" s="157">
        <v>0</v>
      </c>
    </row>
    <row r="26" spans="1:3" x14ac:dyDescent="0.2">
      <c r="A26" s="96" t="s">
        <v>571</v>
      </c>
      <c r="B26" s="82" t="s">
        <v>572</v>
      </c>
      <c r="C26" s="157">
        <v>65061362.030000001</v>
      </c>
    </row>
    <row r="27" spans="1:3" x14ac:dyDescent="0.2">
      <c r="A27" s="96" t="s">
        <v>573</v>
      </c>
      <c r="B27" s="82" t="s">
        <v>574</v>
      </c>
      <c r="C27" s="157">
        <v>0</v>
      </c>
    </row>
    <row r="28" spans="1:3" x14ac:dyDescent="0.2">
      <c r="A28" s="96" t="s">
        <v>575</v>
      </c>
      <c r="B28" s="91" t="s">
        <v>576</v>
      </c>
      <c r="C28" s="157">
        <v>0</v>
      </c>
    </row>
    <row r="29" spans="1:3" x14ac:dyDescent="0.2">
      <c r="A29" s="97"/>
      <c r="B29" s="92"/>
      <c r="C29" s="93"/>
    </row>
    <row r="30" spans="1:3" x14ac:dyDescent="0.2">
      <c r="A30" s="94" t="s">
        <v>577</v>
      </c>
      <c r="B30" s="95"/>
      <c r="C30" s="158">
        <f>+SUM(C31:C35)</f>
        <v>575591336.13999999</v>
      </c>
    </row>
    <row r="31" spans="1:3" x14ac:dyDescent="0.2">
      <c r="A31" s="96" t="s">
        <v>578</v>
      </c>
      <c r="B31" s="82" t="s">
        <v>427</v>
      </c>
      <c r="C31" s="157">
        <v>237464473.19999999</v>
      </c>
    </row>
    <row r="32" spans="1:3" x14ac:dyDescent="0.2">
      <c r="A32" s="96" t="s">
        <v>579</v>
      </c>
      <c r="B32" s="82" t="s">
        <v>436</v>
      </c>
      <c r="C32" s="157">
        <v>10140000</v>
      </c>
    </row>
    <row r="33" spans="1:3" x14ac:dyDescent="0.2">
      <c r="A33" s="96" t="s">
        <v>580</v>
      </c>
      <c r="B33" s="82" t="s">
        <v>439</v>
      </c>
      <c r="C33" s="157">
        <v>57204911.930000007</v>
      </c>
    </row>
    <row r="34" spans="1:3" x14ac:dyDescent="0.2">
      <c r="A34" s="96" t="s">
        <v>581</v>
      </c>
      <c r="B34" s="82" t="s">
        <v>445</v>
      </c>
      <c r="C34" s="157">
        <v>23668916.300000001</v>
      </c>
    </row>
    <row r="35" spans="1:3" x14ac:dyDescent="0.2">
      <c r="A35" s="96" t="s">
        <v>582</v>
      </c>
      <c r="B35" s="91" t="s">
        <v>583</v>
      </c>
      <c r="C35" s="157">
        <v>247113034.71000001</v>
      </c>
    </row>
    <row r="36" spans="1:3" x14ac:dyDescent="0.2">
      <c r="A36" s="83"/>
      <c r="B36" s="86"/>
      <c r="C36" s="87"/>
    </row>
    <row r="37" spans="1:3" x14ac:dyDescent="0.2">
      <c r="A37" s="88" t="s">
        <v>584</v>
      </c>
      <c r="B37" s="67"/>
      <c r="C37" s="159">
        <f>C5-C7+C30</f>
        <v>5024909302.6800003</v>
      </c>
    </row>
    <row r="39" spans="1:3" x14ac:dyDescent="0.2">
      <c r="B39" s="38" t="s">
        <v>65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  <ignoredErrors>
    <ignoredError sqref="A17:A28 A31:A33 A34:A35" numberStoredAsText="1"/>
    <ignoredError sqref="A1:C1 A3:C3 B2:C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J49"/>
  <sheetViews>
    <sheetView showGridLines="0" tabSelected="1" topLeftCell="A28" workbookViewId="0">
      <selection activeCell="C36" sqref="C36:F47"/>
    </sheetView>
  </sheetViews>
  <sheetFormatPr baseColWidth="10" defaultColWidth="9.140625" defaultRowHeight="11.25" x14ac:dyDescent="0.2"/>
  <cols>
    <col min="1" max="1" width="12.85546875" style="46" customWidth="1"/>
    <col min="2" max="2" width="67.28515625" style="46" customWidth="1"/>
    <col min="3" max="4" width="15.85546875" style="46" customWidth="1"/>
    <col min="5" max="5" width="15" style="46" bestFit="1" customWidth="1"/>
    <col min="6" max="6" width="15.85546875" style="46" customWidth="1"/>
    <col min="7" max="7" width="14.140625" style="46" bestFit="1" customWidth="1"/>
    <col min="8" max="8" width="8" style="46" customWidth="1"/>
    <col min="9" max="9" width="11" style="46" bestFit="1" customWidth="1"/>
    <col min="10" max="10" width="7.85546875" style="46" bestFit="1" customWidth="1"/>
    <col min="11" max="16384" width="9.140625" style="46"/>
  </cols>
  <sheetData>
    <row r="1" spans="1:10" ht="18.95" customHeight="1" x14ac:dyDescent="0.2">
      <c r="A1" s="191" t="str">
        <f>'Notas a los Edos Financieros'!A1</f>
        <v xml:space="preserve">Municipio de León </v>
      </c>
      <c r="B1" s="207"/>
      <c r="C1" s="207"/>
      <c r="D1" s="207"/>
      <c r="E1" s="207"/>
      <c r="F1" s="207"/>
      <c r="G1" s="44" t="s">
        <v>1</v>
      </c>
      <c r="H1" s="45">
        <f>'Notas a los Edos Financieros'!D1</f>
        <v>2023</v>
      </c>
    </row>
    <row r="2" spans="1:10" ht="18.95" customHeight="1" x14ac:dyDescent="0.2">
      <c r="A2" s="191" t="s">
        <v>585</v>
      </c>
      <c r="B2" s="207"/>
      <c r="C2" s="207"/>
      <c r="D2" s="207"/>
      <c r="E2" s="207"/>
      <c r="F2" s="207"/>
      <c r="G2" s="44" t="s">
        <v>3</v>
      </c>
      <c r="H2" s="45" t="str">
        <f>'Notas a los Edos Financieros'!D2</f>
        <v>Trimestral</v>
      </c>
    </row>
    <row r="3" spans="1:10" ht="18.95" customHeight="1" x14ac:dyDescent="0.2">
      <c r="A3" s="191" t="str">
        <f>'Notas a los Edos Financieros'!A3</f>
        <v>Correspondiente del 01 de enero al 30 de septiembre de 2023</v>
      </c>
      <c r="B3" s="207"/>
      <c r="C3" s="207"/>
      <c r="D3" s="207"/>
      <c r="E3" s="207"/>
      <c r="F3" s="207"/>
      <c r="G3" s="44" t="s">
        <v>5</v>
      </c>
      <c r="H3" s="45">
        <f>'Notas a los Edos Financieros'!D3</f>
        <v>3</v>
      </c>
    </row>
    <row r="4" spans="1:10" x14ac:dyDescent="0.2">
      <c r="A4" s="47" t="s">
        <v>67</v>
      </c>
      <c r="B4" s="48"/>
      <c r="C4" s="48"/>
      <c r="D4" s="48"/>
      <c r="E4" s="48"/>
      <c r="F4" s="48"/>
      <c r="G4" s="48"/>
      <c r="H4" s="48"/>
    </row>
    <row r="7" spans="1:10" ht="24.95" customHeight="1" x14ac:dyDescent="0.2">
      <c r="A7" s="110" t="s">
        <v>69</v>
      </c>
      <c r="B7" s="110" t="s">
        <v>586</v>
      </c>
      <c r="C7" s="109" t="s">
        <v>587</v>
      </c>
      <c r="D7" s="109" t="s">
        <v>588</v>
      </c>
      <c r="E7" s="109" t="s">
        <v>589</v>
      </c>
      <c r="F7" s="109" t="s">
        <v>590</v>
      </c>
      <c r="G7" s="109" t="s">
        <v>591</v>
      </c>
      <c r="H7" s="109" t="s">
        <v>592</v>
      </c>
      <c r="I7" s="109" t="s">
        <v>593</v>
      </c>
      <c r="J7" s="109" t="s">
        <v>594</v>
      </c>
    </row>
    <row r="8" spans="1:10" s="57" customFormat="1" x14ac:dyDescent="0.2">
      <c r="A8" s="56">
        <v>7000</v>
      </c>
      <c r="B8" s="57" t="s">
        <v>595</v>
      </c>
      <c r="C8" s="178">
        <f>+SUM(C9:C34)</f>
        <v>0</v>
      </c>
      <c r="D8" s="178">
        <f>+SUM(D9:D34)</f>
        <v>57027725.32</v>
      </c>
      <c r="E8" s="178">
        <f>+SUM(E9:E34)</f>
        <v>57027725.32</v>
      </c>
      <c r="F8" s="178">
        <f>+SUM(F9:F34)</f>
        <v>0</v>
      </c>
    </row>
    <row r="9" spans="1:10" x14ac:dyDescent="0.2">
      <c r="A9" s="46">
        <v>7110</v>
      </c>
      <c r="B9" s="46" t="s">
        <v>591</v>
      </c>
      <c r="C9" s="179">
        <v>0</v>
      </c>
      <c r="D9" s="179">
        <v>0</v>
      </c>
      <c r="E9" s="179">
        <v>0</v>
      </c>
      <c r="F9" s="179">
        <v>0</v>
      </c>
    </row>
    <row r="10" spans="1:10" x14ac:dyDescent="0.2">
      <c r="A10" s="46">
        <v>7120</v>
      </c>
      <c r="B10" s="46" t="s">
        <v>596</v>
      </c>
      <c r="C10" s="179">
        <v>0</v>
      </c>
      <c r="D10" s="179">
        <v>0</v>
      </c>
      <c r="E10" s="179">
        <v>0</v>
      </c>
      <c r="F10" s="179">
        <v>0</v>
      </c>
    </row>
    <row r="11" spans="1:10" x14ac:dyDescent="0.2">
      <c r="A11" s="46">
        <v>7130</v>
      </c>
      <c r="B11" s="46" t="s">
        <v>597</v>
      </c>
      <c r="C11" s="179">
        <v>0</v>
      </c>
      <c r="D11" s="179">
        <v>0</v>
      </c>
      <c r="E11" s="179">
        <v>0</v>
      </c>
      <c r="F11" s="179">
        <v>0</v>
      </c>
    </row>
    <row r="12" spans="1:10" x14ac:dyDescent="0.2">
      <c r="A12" s="46">
        <v>7140</v>
      </c>
      <c r="B12" s="46" t="s">
        <v>598</v>
      </c>
      <c r="C12" s="179">
        <v>0</v>
      </c>
      <c r="D12" s="179">
        <v>0</v>
      </c>
      <c r="E12" s="179">
        <v>0</v>
      </c>
      <c r="F12" s="179">
        <v>0</v>
      </c>
    </row>
    <row r="13" spans="1:10" x14ac:dyDescent="0.2">
      <c r="A13" s="46">
        <v>7150</v>
      </c>
      <c r="B13" s="46" t="s">
        <v>599</v>
      </c>
      <c r="C13" s="179">
        <v>0</v>
      </c>
      <c r="D13" s="179">
        <v>0</v>
      </c>
      <c r="E13" s="179">
        <v>0</v>
      </c>
      <c r="F13" s="179">
        <v>0</v>
      </c>
    </row>
    <row r="14" spans="1:10" x14ac:dyDescent="0.2">
      <c r="A14" s="46">
        <v>7160</v>
      </c>
      <c r="B14" s="46" t="s">
        <v>600</v>
      </c>
      <c r="C14" s="179">
        <v>0</v>
      </c>
      <c r="D14" s="179">
        <v>0</v>
      </c>
      <c r="E14" s="179">
        <v>0</v>
      </c>
      <c r="F14" s="179">
        <v>0</v>
      </c>
    </row>
    <row r="15" spans="1:10" x14ac:dyDescent="0.2">
      <c r="A15" s="46">
        <v>7210</v>
      </c>
      <c r="B15" s="46" t="s">
        <v>601</v>
      </c>
      <c r="C15" s="179">
        <v>0</v>
      </c>
      <c r="D15" s="179">
        <v>0</v>
      </c>
      <c r="E15" s="179">
        <v>0</v>
      </c>
      <c r="F15" s="179">
        <v>0</v>
      </c>
    </row>
    <row r="16" spans="1:10" x14ac:dyDescent="0.2">
      <c r="A16" s="46">
        <v>7220</v>
      </c>
      <c r="B16" s="46" t="s">
        <v>602</v>
      </c>
      <c r="C16" s="179">
        <v>0</v>
      </c>
      <c r="D16" s="179">
        <v>0</v>
      </c>
      <c r="E16" s="179">
        <v>0</v>
      </c>
      <c r="F16" s="179">
        <v>0</v>
      </c>
    </row>
    <row r="17" spans="1:6" x14ac:dyDescent="0.2">
      <c r="A17" s="46">
        <v>7230</v>
      </c>
      <c r="B17" s="46" t="s">
        <v>603</v>
      </c>
      <c r="C17" s="179">
        <v>0</v>
      </c>
      <c r="D17" s="179">
        <v>0</v>
      </c>
      <c r="E17" s="179">
        <v>0</v>
      </c>
      <c r="F17" s="179">
        <v>0</v>
      </c>
    </row>
    <row r="18" spans="1:6" x14ac:dyDescent="0.2">
      <c r="A18" s="46">
        <v>7240</v>
      </c>
      <c r="B18" s="46" t="s">
        <v>604</v>
      </c>
      <c r="C18" s="179">
        <v>0</v>
      </c>
      <c r="D18" s="179">
        <v>0</v>
      </c>
      <c r="E18" s="179">
        <v>0</v>
      </c>
      <c r="F18" s="179">
        <v>0</v>
      </c>
    </row>
    <row r="19" spans="1:6" x14ac:dyDescent="0.2">
      <c r="A19" s="46">
        <v>7250</v>
      </c>
      <c r="B19" s="46" t="s">
        <v>605</v>
      </c>
      <c r="C19" s="179">
        <v>1405570895.27</v>
      </c>
      <c r="D19" s="179">
        <v>0</v>
      </c>
      <c r="E19" s="179">
        <v>0</v>
      </c>
      <c r="F19" s="179">
        <v>1405570895.27</v>
      </c>
    </row>
    <row r="20" spans="1:6" x14ac:dyDescent="0.2">
      <c r="A20" s="46">
        <v>7260</v>
      </c>
      <c r="B20" s="46" t="s">
        <v>606</v>
      </c>
      <c r="C20" s="179">
        <v>-1405570895.27</v>
      </c>
      <c r="D20" s="179">
        <v>0</v>
      </c>
      <c r="E20" s="179">
        <v>0</v>
      </c>
      <c r="F20" s="179">
        <v>-1405570895.27</v>
      </c>
    </row>
    <row r="21" spans="1:6" x14ac:dyDescent="0.2">
      <c r="A21" s="46">
        <v>7310</v>
      </c>
      <c r="B21" s="46" t="s">
        <v>607</v>
      </c>
      <c r="C21" s="179">
        <v>0</v>
      </c>
      <c r="D21" s="179">
        <v>0</v>
      </c>
      <c r="E21" s="179">
        <v>0</v>
      </c>
      <c r="F21" s="179">
        <v>0</v>
      </c>
    </row>
    <row r="22" spans="1:6" x14ac:dyDescent="0.2">
      <c r="A22" s="46">
        <v>7320</v>
      </c>
      <c r="B22" s="46" t="s">
        <v>608</v>
      </c>
      <c r="C22" s="179">
        <v>0</v>
      </c>
      <c r="D22" s="179">
        <v>0</v>
      </c>
      <c r="E22" s="179">
        <v>0</v>
      </c>
      <c r="F22" s="179">
        <v>0</v>
      </c>
    </row>
    <row r="23" spans="1:6" x14ac:dyDescent="0.2">
      <c r="A23" s="46">
        <v>7330</v>
      </c>
      <c r="B23" s="46" t="s">
        <v>609</v>
      </c>
      <c r="C23" s="179">
        <v>0</v>
      </c>
      <c r="D23" s="179">
        <v>0</v>
      </c>
      <c r="E23" s="179">
        <v>0</v>
      </c>
      <c r="F23" s="179">
        <v>0</v>
      </c>
    </row>
    <row r="24" spans="1:6" x14ac:dyDescent="0.2">
      <c r="A24" s="46">
        <v>7340</v>
      </c>
      <c r="B24" s="46" t="s">
        <v>610</v>
      </c>
      <c r="C24" s="179">
        <v>0</v>
      </c>
      <c r="D24" s="179">
        <v>0</v>
      </c>
      <c r="E24" s="179">
        <v>0</v>
      </c>
      <c r="F24" s="179">
        <v>0</v>
      </c>
    </row>
    <row r="25" spans="1:6" x14ac:dyDescent="0.2">
      <c r="A25" s="46">
        <v>7350</v>
      </c>
      <c r="B25" s="46" t="s">
        <v>611</v>
      </c>
      <c r="C25" s="179">
        <v>0</v>
      </c>
      <c r="D25" s="179">
        <v>0</v>
      </c>
      <c r="E25" s="179">
        <v>0</v>
      </c>
      <c r="F25" s="179">
        <v>0</v>
      </c>
    </row>
    <row r="26" spans="1:6" x14ac:dyDescent="0.2">
      <c r="A26" s="46">
        <v>7360</v>
      </c>
      <c r="B26" s="46" t="s">
        <v>612</v>
      </c>
      <c r="C26" s="179">
        <v>0</v>
      </c>
      <c r="D26" s="179">
        <v>0</v>
      </c>
      <c r="E26" s="179">
        <v>0</v>
      </c>
      <c r="F26" s="179">
        <v>0</v>
      </c>
    </row>
    <row r="27" spans="1:6" x14ac:dyDescent="0.2">
      <c r="A27" s="46">
        <v>7410</v>
      </c>
      <c r="B27" s="46" t="s">
        <v>613</v>
      </c>
      <c r="C27" s="179">
        <v>0</v>
      </c>
      <c r="D27" s="179">
        <v>0</v>
      </c>
      <c r="E27" s="179">
        <v>0</v>
      </c>
      <c r="F27" s="179">
        <v>0</v>
      </c>
    </row>
    <row r="28" spans="1:6" x14ac:dyDescent="0.2">
      <c r="A28" s="46">
        <v>7420</v>
      </c>
      <c r="B28" s="46" t="s">
        <v>614</v>
      </c>
      <c r="C28" s="179">
        <v>0</v>
      </c>
      <c r="D28" s="179">
        <v>0</v>
      </c>
      <c r="E28" s="179">
        <v>0</v>
      </c>
      <c r="F28" s="179">
        <v>0</v>
      </c>
    </row>
    <row r="29" spans="1:6" x14ac:dyDescent="0.2">
      <c r="A29" s="46">
        <v>7510</v>
      </c>
      <c r="B29" s="46" t="s">
        <v>615</v>
      </c>
      <c r="C29" s="179">
        <v>0</v>
      </c>
      <c r="D29" s="179">
        <v>0</v>
      </c>
      <c r="E29" s="179">
        <v>0</v>
      </c>
      <c r="F29" s="179">
        <v>0</v>
      </c>
    </row>
    <row r="30" spans="1:6" x14ac:dyDescent="0.2">
      <c r="A30" s="46">
        <v>7520</v>
      </c>
      <c r="B30" s="46" t="s">
        <v>616</v>
      </c>
      <c r="C30" s="179">
        <v>0</v>
      </c>
      <c r="D30" s="179">
        <v>0</v>
      </c>
      <c r="E30" s="179">
        <v>0</v>
      </c>
      <c r="F30" s="179">
        <v>0</v>
      </c>
    </row>
    <row r="31" spans="1:6" x14ac:dyDescent="0.2">
      <c r="A31" s="46">
        <v>7610</v>
      </c>
      <c r="B31" s="46" t="s">
        <v>617</v>
      </c>
      <c r="C31" s="179">
        <v>0</v>
      </c>
      <c r="D31" s="179">
        <v>0</v>
      </c>
      <c r="E31" s="179">
        <v>0</v>
      </c>
      <c r="F31" s="179">
        <v>0</v>
      </c>
    </row>
    <row r="32" spans="1:6" x14ac:dyDescent="0.2">
      <c r="A32" s="46">
        <v>7620</v>
      </c>
      <c r="B32" s="46" t="s">
        <v>618</v>
      </c>
      <c r="C32" s="179">
        <v>0</v>
      </c>
      <c r="D32" s="179">
        <v>0</v>
      </c>
      <c r="E32" s="179">
        <v>0</v>
      </c>
      <c r="F32" s="179">
        <v>0</v>
      </c>
    </row>
    <row r="33" spans="1:8" x14ac:dyDescent="0.2">
      <c r="A33" s="46">
        <v>7630</v>
      </c>
      <c r="B33" s="46" t="s">
        <v>619</v>
      </c>
      <c r="C33" s="179">
        <v>77393791.079999998</v>
      </c>
      <c r="D33" s="179">
        <v>31153976.32</v>
      </c>
      <c r="E33" s="179">
        <v>26363358.469999999</v>
      </c>
      <c r="F33" s="179">
        <v>82184408.930000007</v>
      </c>
    </row>
    <row r="34" spans="1:8" x14ac:dyDescent="0.2">
      <c r="A34" s="46">
        <v>7640</v>
      </c>
      <c r="B34" s="46" t="s">
        <v>620</v>
      </c>
      <c r="C34" s="185">
        <v>-77393791.079999998</v>
      </c>
      <c r="D34" s="185">
        <v>25873749</v>
      </c>
      <c r="E34" s="185">
        <v>30664366.850000001</v>
      </c>
      <c r="F34" s="185">
        <v>-82184408.930000007</v>
      </c>
    </row>
    <row r="35" spans="1:8" s="57" customFormat="1" x14ac:dyDescent="0.2">
      <c r="A35" s="56">
        <v>8000</v>
      </c>
      <c r="B35" s="57" t="s">
        <v>621</v>
      </c>
      <c r="C35" s="186"/>
      <c r="D35" s="186"/>
      <c r="E35" s="186"/>
      <c r="F35" s="186"/>
    </row>
    <row r="36" spans="1:8" x14ac:dyDescent="0.2">
      <c r="A36" s="46">
        <v>8110</v>
      </c>
      <c r="B36" s="46" t="s">
        <v>622</v>
      </c>
      <c r="C36" s="180">
        <v>0</v>
      </c>
      <c r="D36" s="180">
        <v>7672498035.79</v>
      </c>
      <c r="E36" s="180">
        <v>0</v>
      </c>
      <c r="F36" s="180">
        <v>7672498035.79</v>
      </c>
      <c r="G36" s="181"/>
      <c r="H36" s="181"/>
    </row>
    <row r="37" spans="1:8" x14ac:dyDescent="0.2">
      <c r="A37" s="46">
        <v>8120</v>
      </c>
      <c r="B37" s="46" t="s">
        <v>623</v>
      </c>
      <c r="C37" s="180">
        <v>0</v>
      </c>
      <c r="D37" s="180">
        <v>7472388139.880003</v>
      </c>
      <c r="E37" s="180">
        <v>9248112223.4099998</v>
      </c>
      <c r="F37" s="180">
        <v>-1775724083.5299969</v>
      </c>
      <c r="G37" s="181"/>
      <c r="H37" s="181"/>
    </row>
    <row r="38" spans="1:8" x14ac:dyDescent="0.2">
      <c r="A38" s="46">
        <v>8130</v>
      </c>
      <c r="B38" s="46" t="s">
        <v>624</v>
      </c>
      <c r="C38" s="180">
        <v>0</v>
      </c>
      <c r="D38" s="180">
        <v>1575614187.6199999</v>
      </c>
      <c r="E38" s="180">
        <v>0</v>
      </c>
      <c r="F38" s="180">
        <v>1575614187.6199999</v>
      </c>
      <c r="G38" s="181"/>
      <c r="H38" s="181"/>
    </row>
    <row r="39" spans="1:8" x14ac:dyDescent="0.2">
      <c r="A39" s="46">
        <v>8140</v>
      </c>
      <c r="B39" s="46" t="s">
        <v>625</v>
      </c>
      <c r="C39" s="180">
        <v>0</v>
      </c>
      <c r="D39" s="180">
        <v>7899877366.1000004</v>
      </c>
      <c r="E39" s="180">
        <v>7899302908.1400013</v>
      </c>
      <c r="F39" s="180">
        <v>574457.95999908447</v>
      </c>
      <c r="G39" s="181"/>
      <c r="H39" s="181"/>
    </row>
    <row r="40" spans="1:8" x14ac:dyDescent="0.2">
      <c r="A40" s="46">
        <v>8150</v>
      </c>
      <c r="B40" s="46" t="s">
        <v>626</v>
      </c>
      <c r="C40" s="180">
        <v>0</v>
      </c>
      <c r="D40" s="180">
        <v>427066449.30999994</v>
      </c>
      <c r="E40" s="180">
        <v>7472388139.880003</v>
      </c>
      <c r="F40" s="180">
        <v>-7045321690.5700035</v>
      </c>
      <c r="G40" s="181"/>
      <c r="H40" s="181"/>
    </row>
    <row r="41" spans="1:8" x14ac:dyDescent="0.2">
      <c r="A41" s="46">
        <v>8210</v>
      </c>
      <c r="B41" s="46" t="s">
        <v>627</v>
      </c>
      <c r="C41" s="180">
        <v>0</v>
      </c>
      <c r="D41" s="180">
        <v>0</v>
      </c>
      <c r="E41" s="180">
        <v>7835165416</v>
      </c>
      <c r="F41" s="180">
        <v>-7835165416</v>
      </c>
      <c r="G41" s="181"/>
      <c r="H41" s="181"/>
    </row>
    <row r="42" spans="1:8" x14ac:dyDescent="0.2">
      <c r="A42" s="46">
        <v>8220</v>
      </c>
      <c r="B42" s="46" t="s">
        <v>628</v>
      </c>
      <c r="C42" s="180">
        <v>0</v>
      </c>
      <c r="D42" s="180">
        <v>11275409993.59</v>
      </c>
      <c r="E42" s="180">
        <v>5239837764.1399994</v>
      </c>
      <c r="F42" s="180">
        <v>6035572229.4500008</v>
      </c>
      <c r="G42" s="181"/>
      <c r="H42" s="181"/>
    </row>
    <row r="43" spans="1:8" x14ac:dyDescent="0.2">
      <c r="A43" s="46">
        <v>8230</v>
      </c>
      <c r="B43" s="46" t="s">
        <v>629</v>
      </c>
      <c r="C43" s="180">
        <v>0</v>
      </c>
      <c r="D43" s="180">
        <v>0</v>
      </c>
      <c r="E43" s="180">
        <v>3440244577.5900002</v>
      </c>
      <c r="F43" s="180">
        <v>-3440244577.5900002</v>
      </c>
      <c r="G43" s="181"/>
      <c r="H43" s="181"/>
    </row>
    <row r="44" spans="1:8" x14ac:dyDescent="0.2">
      <c r="A44" s="46">
        <v>8240</v>
      </c>
      <c r="B44" s="46" t="s">
        <v>630</v>
      </c>
      <c r="C44" s="180">
        <v>0</v>
      </c>
      <c r="D44" s="180">
        <v>5239837764.1399994</v>
      </c>
      <c r="E44" s="180">
        <v>5380263333.5</v>
      </c>
      <c r="F44" s="180">
        <v>-140425569.36000061</v>
      </c>
      <c r="G44" s="181"/>
      <c r="H44" s="181"/>
    </row>
    <row r="45" spans="1:8" x14ac:dyDescent="0.2">
      <c r="A45" s="46">
        <v>8250</v>
      </c>
      <c r="B45" s="46" t="s">
        <v>631</v>
      </c>
      <c r="C45" s="180">
        <v>0</v>
      </c>
      <c r="D45" s="180">
        <v>5380263333.5</v>
      </c>
      <c r="E45" s="180">
        <v>5367969276.7200079</v>
      </c>
      <c r="F45" s="180">
        <v>12294056.779992104</v>
      </c>
      <c r="G45" s="181"/>
      <c r="H45" s="181"/>
    </row>
    <row r="46" spans="1:8" x14ac:dyDescent="0.2">
      <c r="A46" s="46">
        <v>8260</v>
      </c>
      <c r="B46" s="46" t="s">
        <v>632</v>
      </c>
      <c r="C46" s="180">
        <v>0</v>
      </c>
      <c r="D46" s="180">
        <v>5367969276.7200079</v>
      </c>
      <c r="E46" s="180">
        <v>5239837764.1399994</v>
      </c>
      <c r="F46" s="180">
        <v>128131512.58000851</v>
      </c>
      <c r="G46" s="181"/>
      <c r="H46" s="181"/>
    </row>
    <row r="47" spans="1:8" x14ac:dyDescent="0.2">
      <c r="A47" s="46">
        <v>8270</v>
      </c>
      <c r="B47" s="46" t="s">
        <v>633</v>
      </c>
      <c r="C47" s="180">
        <v>0</v>
      </c>
      <c r="D47" s="180">
        <v>5239837764.1399994</v>
      </c>
      <c r="E47" s="180">
        <v>0</v>
      </c>
      <c r="F47" s="180">
        <v>5239837764.1399994</v>
      </c>
      <c r="G47" s="181"/>
      <c r="H47" s="181"/>
    </row>
    <row r="48" spans="1:8" x14ac:dyDescent="0.2">
      <c r="A48" s="114"/>
      <c r="C48" s="173"/>
      <c r="D48" s="173"/>
      <c r="E48" s="173"/>
      <c r="F48" s="173"/>
    </row>
    <row r="49" spans="1:2" x14ac:dyDescent="0.2">
      <c r="A49" s="114"/>
      <c r="B49" s="38" t="s">
        <v>65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paperSize="9" scale="7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topLeftCell="A10" zoomScaleNormal="100" zoomScaleSheetLayoutView="100" workbookViewId="0"/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05" t="s">
        <v>215</v>
      </c>
      <c r="C1" s="106"/>
      <c r="D1" s="106"/>
      <c r="E1" s="107"/>
    </row>
    <row r="2" spans="1:8" ht="15" customHeight="1" x14ac:dyDescent="0.2">
      <c r="A2" s="3" t="s">
        <v>634</v>
      </c>
    </row>
    <row r="3" spans="1:8" x14ac:dyDescent="0.2">
      <c r="A3" s="1"/>
    </row>
    <row r="4" spans="1:8" s="6" customFormat="1" x14ac:dyDescent="0.2">
      <c r="A4" s="5" t="s">
        <v>635</v>
      </c>
    </row>
    <row r="5" spans="1:8" s="6" customFormat="1" ht="39.950000000000003" customHeight="1" x14ac:dyDescent="0.2">
      <c r="A5" s="208" t="s">
        <v>636</v>
      </c>
      <c r="B5" s="208"/>
      <c r="C5" s="208"/>
      <c r="D5" s="208"/>
      <c r="E5" s="208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637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7" t="s">
        <v>595</v>
      </c>
      <c r="B9" s="8"/>
      <c r="C9" s="8"/>
      <c r="D9" s="8"/>
    </row>
    <row r="10" spans="1:8" s="6" customFormat="1" ht="26.1" customHeight="1" x14ac:dyDescent="0.2">
      <c r="A10" s="102" t="s">
        <v>638</v>
      </c>
      <c r="B10" s="209" t="s">
        <v>639</v>
      </c>
      <c r="C10" s="209"/>
      <c r="D10" s="209"/>
      <c r="E10" s="209"/>
    </row>
    <row r="11" spans="1:8" s="6" customFormat="1" ht="12.95" customHeight="1" x14ac:dyDescent="0.2">
      <c r="A11" s="103" t="s">
        <v>640</v>
      </c>
      <c r="B11" s="9" t="s">
        <v>641</v>
      </c>
      <c r="C11" s="9"/>
      <c r="D11" s="9"/>
      <c r="E11" s="9"/>
    </row>
    <row r="12" spans="1:8" s="6" customFormat="1" ht="26.1" customHeight="1" x14ac:dyDescent="0.2">
      <c r="A12" s="103" t="s">
        <v>642</v>
      </c>
      <c r="B12" s="209" t="s">
        <v>643</v>
      </c>
      <c r="C12" s="209"/>
      <c r="D12" s="209"/>
      <c r="E12" s="209"/>
    </row>
    <row r="13" spans="1:8" s="6" customFormat="1" ht="26.1" customHeight="1" x14ac:dyDescent="0.2">
      <c r="A13" s="103" t="s">
        <v>644</v>
      </c>
      <c r="B13" s="209" t="s">
        <v>645</v>
      </c>
      <c r="C13" s="209"/>
      <c r="D13" s="209"/>
      <c r="E13" s="209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02" t="s">
        <v>646</v>
      </c>
      <c r="B15" s="9" t="s">
        <v>647</v>
      </c>
    </row>
    <row r="16" spans="1:8" s="6" customFormat="1" ht="12.95" customHeight="1" x14ac:dyDescent="0.2">
      <c r="A16" s="103" t="s">
        <v>648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7" t="s">
        <v>621</v>
      </c>
    </row>
    <row r="19" spans="1:4" s="6" customFormat="1" ht="12.95" customHeight="1" x14ac:dyDescent="0.2">
      <c r="A19" s="104" t="s">
        <v>649</v>
      </c>
    </row>
    <row r="20" spans="1:4" s="6" customFormat="1" ht="12.95" customHeight="1" x14ac:dyDescent="0.2">
      <c r="A20" s="104" t="s">
        <v>650</v>
      </c>
    </row>
    <row r="21" spans="1:4" s="6" customFormat="1" x14ac:dyDescent="0.2">
      <c r="A21" s="8"/>
    </row>
    <row r="22" spans="1:4" s="6" customFormat="1" x14ac:dyDescent="0.2">
      <c r="A22" s="8" t="s">
        <v>651</v>
      </c>
      <c r="B22" s="8"/>
      <c r="C22" s="8"/>
      <c r="D22" s="8"/>
    </row>
    <row r="23" spans="1:4" s="6" customFormat="1" x14ac:dyDescent="0.2">
      <c r="A23" s="8" t="s">
        <v>652</v>
      </c>
      <c r="B23" s="8"/>
      <c r="C23" s="8"/>
      <c r="D23" s="8"/>
    </row>
    <row r="24" spans="1:4" s="6" customFormat="1" x14ac:dyDescent="0.2">
      <c r="A24" s="8" t="s">
        <v>653</v>
      </c>
      <c r="B24" s="8"/>
      <c r="C24" s="8"/>
      <c r="D24" s="8"/>
    </row>
    <row r="25" spans="1:4" s="6" customFormat="1" x14ac:dyDescent="0.2">
      <c r="A25" s="8" t="s">
        <v>654</v>
      </c>
      <c r="B25" s="8"/>
      <c r="C25" s="8"/>
      <c r="D25" s="8"/>
    </row>
    <row r="26" spans="1:4" s="6" customFormat="1" x14ac:dyDescent="0.2">
      <c r="A26" s="8" t="s">
        <v>655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656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11" t="s">
        <v>657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7" ma:contentTypeDescription="Crear nuevo documento." ma:contentTypeScope="" ma:versionID="4b5ab00e9d8afaa723326378b426c9be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af910e082ce29cda80eb934318583923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>Estefany Merced Núñez López</DisplayName>
        <AccountId>11</AccountId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  <SharedWithUsers xmlns="1692f4c2-72d1-4793-8012-b8c720482e81">
      <UserInfo>
        <DisplayName>Claudia Marcela Hernández Camacho</DisplayName>
        <AccountId>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9A995B-6FCB-421D-9FE0-A630C4446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36219-60a6-4588-99c6-d211cb04f3ee"/>
    <ds:schemaRef ds:uri="1692f4c2-72d1-4793-8012-b8c720482e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microsoft.com/office/infopath/2007/PartnerControls"/>
    <ds:schemaRef ds:uri="6a736219-60a6-4588-99c6-d211cb04f3e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1692f4c2-72d1-4793-8012-b8c720482e8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</vt:i4>
      </vt:variant>
    </vt:vector>
  </HeadingPairs>
  <TitlesOfParts>
    <vt:vector size="17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ESF!Área_de_impresión</vt:lpstr>
      <vt:lpstr>ACT!Títulos_a_imprimir</vt:lpstr>
      <vt:lpstr>EFE!Títulos_a_imprimir</vt:lpstr>
      <vt:lpstr>ESF!Títulos_a_imprimir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Estefany Merced Nunez Lopez</cp:lastModifiedBy>
  <cp:revision/>
  <cp:lastPrinted>2023-10-19T17:53:11Z</cp:lastPrinted>
  <dcterms:created xsi:type="dcterms:W3CDTF">2012-12-11T20:36:24Z</dcterms:created>
  <dcterms:modified xsi:type="dcterms:W3CDTF">2023-10-26T19:27:46Z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0x010100373AA1F60F8427438B35141D4B12D0ED</vt:lpwstr>
  </property>
  <property fmtid="{D5CDD505-2E9C-101B-9397-08002B2CF9AE}" pid="3" name="MediaServiceImageTags">
    <vt:lpwstr/>
  </property>
</Properties>
</file>